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22" documentId="120_S{2AC9BD13-BADA-5192-A53E-5A8FF88502F6}" xr6:coauthVersionLast="47" xr6:coauthVersionMax="47" xr10:uidLastSave="{132B1CCC-D861-4DC0-A434-30848DBF204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<sst xmlns="http://schemas.openxmlformats.org/spreadsheetml/2006/main" count="180322" uniqueCount="39145">
  <si>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</si>
  <si>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</si>
  <si>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</si>
  <si>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</si>
  <si>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</si>
  <si>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</si>
  <si>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</si>
  <si>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</si>
  <si>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</si>
  <si>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</si>
  <si>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</si>
  <si>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</si>
  <si>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</si>
  <si>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</si>
  <si>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</si>
  <si>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</si>
  <si>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</si>
  <si>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</si>
  <si>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</si>
  <si>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</si>
  <si>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</si>
  <si>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</si>
  <si>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</si>
  <si>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</si>
  <si>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</si>
  <si>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</si>
  <si>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</si>
  <si>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</si>
  <si>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</si>
  <si>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</si>
  <si>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</si>
  <si>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</si>
  <si>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</si>
  <si>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</si>
  <si>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</si>
  <si>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</si>
  <si>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</si>
  <si>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</si>
  <si>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</si>
  <si>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</si>
  <si>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</si>
  <si>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</si>
  <si>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</si>
  <si>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</si>
  <si>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</si>
  <si>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</si>
  <si>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</si>
  <si>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</si>
  <si>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</si>
  <si>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</si>
  <si>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</si>
  <si>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</si>
  <si>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</si>
  <si>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</si>
  <si>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</si>
  <si>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</si>
  <si>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</si>
  <si>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</si>
  <si>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</si>
  <si>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</si>
  <si>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</si>
  <si>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</si>
  <si>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</si>
  <si>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</si>
  <si>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</si>
  <si>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</si>
  <si>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</si>
  <si>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</si>
  <si>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</si>
  <si>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</si>
  <si>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</si>
  <si>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</si>
  <si>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</si>
  <si>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</si>
  <si>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</si>
  <si>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</si>
  <si>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</si>
  <si>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</si>
  <si>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</si>
  <si>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</si>
  <si>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</si>
  <si>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</si>
  <si>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</si>
  <si>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</si>
  <si>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</si>
  <si>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</si>
  <si>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</si>
  <si>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</si>
  <si>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</si>
  <si>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</si>
  <si>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</si>
  <si>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</si>
  <si>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</si>
  <si>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</si>
  <si>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</si>
  <si>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</si>
  <si>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</si>
  <si>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</si>
  <si>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</si>
  <si>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</si>
  <si>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</si>
  <si>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</si>
  <si>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</si>
  <si>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</si>
  <si>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</si>
  <si>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</si>
  <si>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</si>
  <si>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</si>
  <si>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</si>
  <si>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</si>
  <si>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</si>
  <si>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</si>
  <si>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</si>
  <si>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</si>
  <si>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</si>
  <si>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</si>
  <si>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</si>
  <si>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</si>
  <si>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</si>
  <si>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</si>
  <si>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</si>
  <si>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</si>
  <si>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</si>
  <si>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</si>
  <si>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</si>
  <si>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</si>
  <si>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</si>
  <si>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</si>
  <si>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</si>
  <si>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</si>
  <si>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</si>
  <si>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</si>
  <si>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</si>
  <si>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</si>
  <si>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</si>
  <si>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</si>
  <si>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</si>
  <si>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</si>
  <si>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</si>
  <si>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</si>
  <si>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</si>
  <si>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</si>
  <si>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</si>
  <si>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</si>
  <si>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</si>
  <si>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</si>
  <si>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</si>
  <si>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</si>
  <si>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</si>
  <si>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</si>
  <si>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</si>
  <si>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</si>
  <si>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</si>
  <si>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</si>
  <si>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</si>
  <si>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</si>
  <si>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</si>
  <si>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</si>
  <si>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</si>
  <si>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</si>
  <si>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</si>
  <si>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</si>
  <si>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</si>
  <si>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</si>
  <si>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</si>
  <si>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</si>
  <si>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</si>
  <si>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</si>
  <si>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</si>
  <si>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</si>
  <si>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</si>
  <si>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</si>
  <si>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</si>
  <si>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</si>
  <si>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</si>
  <si>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</si>
  <si>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</si>
  <si>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</si>
  <si>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</si>
  <si>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</si>
  <si>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</si>
  <si>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</si>
  <si>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</si>
  <si>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</si>
  <si>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</si>
  <si>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</si>
  <si>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</si>
  <si>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</si>
  <si>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</si>
  <si>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</si>
  <si>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</si>
  <si>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</si>
  <si>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</si>
  <si>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</si>
  <si>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</si>
  <si>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</si>
  <si>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</si>
  <si>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</si>
  <si>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</si>
  <si>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</si>
  <si>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</si>
  <si>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</si>
  <si>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</si>
  <si>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</si>
  <si>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</si>
  <si>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</si>
  <si>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</si>
  <si>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</si>
  <si>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</si>
  <si>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</si>
  <si>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</si>
  <si>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</si>
  <si>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</si>
  <si>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</si>
  <si>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</si>
  <si>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</si>
  <si>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</si>
  <si>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</si>
  <si>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</si>
  <si>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</si>
  <si>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</si>
  <si>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</si>
  <si>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</si>
  <si>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</si>
  <si>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</si>
  <si>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</si>
  <si>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</si>
  <si>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</si>
  <si>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</si>
  <si>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</si>
  <si>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</si>
  <si>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</si>
  <si>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</si>
  <si>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</si>
  <si>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</si>
  <si>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</si>
  <si>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</si>
  <si>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</si>
  <si>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</si>
  <si>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</si>
  <si>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</si>
  <si>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</si>
  <si>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</si>
  <si>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</si>
  <si>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</si>
  <si>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</si>
  <si>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</si>
  <si>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</si>
  <si>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</si>
  <si>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</si>
  <si>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</si>
  <si>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</si>
  <si>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</si>
  <si>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</si>
  <si>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</si>
  <si>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</si>
  <si>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</si>
  <si>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</si>
  <si>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</si>
  <si>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</si>
  <si>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</si>
  <si>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</si>
  <si>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</si>
  <si>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</si>
  <si>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</si>
  <si>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</si>
  <si>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</si>
  <si>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</si>
  <si>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</si>
  <si>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</si>
  <si>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</si>
  <si>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</si>
  <si>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</si>
  <si>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</si>
  <si>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</si>
  <si>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</si>
  <si>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</si>
  <si>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</si>
  <si>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</si>
  <si>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</si>
  <si>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</si>
  <si>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</si>
  <si>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</si>
  <si>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</si>
  <si>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</si>
  <si>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</si>
  <si>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</si>
  <si>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</si>
  <si>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</si>
  <si>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</si>
  <si>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</si>
  <si>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</si>
  <si>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</si>
  <si>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</si>
  <si>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</si>
  <si>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</si>
  <si>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</si>
  <si>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</si>
  <si>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</si>
  <si>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</si>
  <si>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</si>
  <si>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</si>
  <si>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</si>
  <si>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</si>
  <si>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</si>
  <si>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</si>
  <si>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</si>
  <si>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</si>
  <si>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</si>
  <si>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</si>
  <si>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</si>
  <si>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</si>
  <si>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</si>
  <si>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</si>
  <si>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</si>
  <si>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</si>
  <si>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</si>
  <si>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</si>
  <si>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</si>
  <si>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</si>
  <si>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</si>
  <si>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</si>
  <si>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</si>
  <si>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</si>
  <si>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</si>
  <si>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</si>
  <si>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</si>
  <si>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</si>
  <si>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</si>
  <si>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</si>
  <si>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</si>
  <si>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</si>
  <si>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</si>
  <si>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</si>
  <si>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</si>
  <si>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</si>
  <si>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</si>
  <si>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</si>
  <si>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</si>
  <si>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</si>
  <si>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</si>
  <si>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</si>
  <si>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</si>
  <si>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</si>
  <si>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</si>
  <si>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</si>
  <si>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</si>
  <si>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</si>
  <si>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</si>
  <si>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</si>
  <si>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</si>
  <si>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</si>
  <si>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</si>
  <si>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</si>
  <si>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</si>
  <si>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</si>
  <si>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</si>
  <si>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</si>
  <si>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</si>
  <si>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</si>
  <si>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</si>
  <si>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</si>
  <si>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</si>
  <si>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</si>
  <si>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</si>
  <si>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</si>
  <si>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</si>
  <si>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</si>
  <si>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</si>
  <si>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</si>
  <si>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</si>
  <si>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</si>
  <si>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</si>
  <si>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</si>
  <si>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</si>
  <si>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</si>
  <si>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</si>
  <si>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</si>
  <si>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</si>
  <si>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</si>
  <si>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</si>
  <si>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</si>
  <si>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</si>
  <si>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</si>
  <si>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</si>
  <si>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</si>
  <si>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</si>
  <si>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</si>
  <si>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</si>
  <si>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</si>
  <si>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</si>
  <si>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</si>
  <si>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</si>
  <si>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</si>
  <si>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</si>
  <si>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</si>
  <si>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</si>
  <si>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</si>
  <si>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</si>
  <si>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</si>
  <si>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</si>
  <si>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</si>
  <si>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</si>
  <si>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</si>
  <si>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</si>
  <si>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</si>
  <si>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</si>
  <si>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</si>
  <si>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</si>
  <si>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</si>
  <si>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</si>
  <si>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</si>
  <si>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</si>
  <si>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</si>
  <si>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</si>
  <si>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</si>
  <si>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</si>
  <si>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</si>
  <si>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</si>
  <si>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</si>
  <si>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</si>
  <si>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</si>
  <si>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</si>
  <si>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</si>
  <si>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</si>
  <si>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</si>
  <si>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</si>
  <si>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</si>
  <si>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</si>
  <si>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</si>
  <si>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</si>
  <si>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</si>
  <si>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</si>
  <si>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</si>
  <si>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</si>
  <si>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</si>
  <si>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</si>
  <si>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</si>
  <si>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</si>
  <si>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</si>
  <si>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</si>
  <si>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</si>
  <si>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</si>
  <si>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</si>
  <si>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</si>
  <si>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</si>
  <si>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</si>
  <si>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</si>
  <si>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</si>
  <si>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</si>
  <si>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</si>
  <si>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</si>
  <si>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</si>
  <si>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</si>
  <si>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</si>
  <si>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</si>
  <si>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</si>
  <si>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</si>
  <si>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</si>
  <si>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</si>
  <si>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</si>
  <si>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</si>
  <si>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</si>
  <si>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</si>
  <si>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</si>
  <si>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</si>
  <si>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</si>
  <si>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</si>
  <si>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</si>
  <si>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</si>
  <si>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</si>
  <si>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</si>
  <si>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</si>
  <si>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</si>
  <si>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</si>
  <si>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</si>
  <si>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</si>
  <si>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</si>
  <si>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</si>
  <si>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</si>
  <si>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</si>
  <si>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</si>
  <si>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</si>
  <si>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</si>
  <si>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</si>
  <si>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</si>
  <si>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</si>
  <si>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</si>
  <si>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</si>
  <si>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</si>
  <si>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</si>
  <si>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</si>
  <si>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</si>
  <si>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</si>
  <si>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</si>
  <si>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</si>
  <si>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</si>
  <si>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</si>
  <si>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</si>
  <si>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</si>
  <si>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</si>
  <si>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</si>
  <si>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</si>
  <si>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</si>
  <si>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</si>
  <si>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</si>
  <si>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</si>
  <si>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</si>
  <si>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</si>
  <si>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</si>
  <si>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</si>
  <si>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</si>
  <si>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</si>
  <si>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</si>
  <si>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</si>
  <si>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</si>
  <si>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</si>
  <si>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</si>
  <si>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</si>
  <si>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</si>
  <si>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</si>
  <si>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</si>
  <si>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</si>
  <si>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</si>
  <si>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</si>
  <si>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</si>
  <si>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</si>
  <si>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</si>
  <si>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</si>
  <si>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</si>
  <si>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</si>
  <si>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</si>
  <si>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</si>
  <si>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</si>
  <si>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</si>
  <si>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</si>
  <si>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</si>
  <si>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</si>
  <si>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</si>
  <si>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</si>
  <si>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</si>
  <si>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</si>
  <si>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</si>
  <si>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</si>
  <si>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</si>
  <si>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</si>
  <si>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</si>
  <si>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</si>
  <si>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</si>
  <si>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</si>
  <si>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</si>
  <si>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</si>
  <si>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</si>
  <si>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</si>
  <si>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</si>
  <si>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</si>
  <si>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</si>
  <si>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</si>
  <si>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</si>
  <si>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</si>
  <si>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</si>
  <si>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</si>
  <si>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</si>
  <si>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</si>
  <si>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</si>
  <si>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</si>
  <si>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</si>
  <si>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</si>
  <si>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</si>
  <si>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</si>
  <si>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</si>
  <si>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</si>
  <si>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</si>
  <si>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</si>
  <si>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</si>
  <si>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</si>
  <si>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</si>
  <si>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</si>
  <si>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</si>
  <si>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</si>
  <si>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</si>
  <si>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</si>
  <si>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</si>
  <si>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</si>
  <si>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</si>
  <si>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</si>
  <si>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</si>
  <si>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</si>
  <si>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</si>
  <si>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</si>
  <si>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</si>
  <si>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</si>
  <si>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</si>
  <si>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</si>
  <si>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</si>
  <si>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</si>
  <si>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</si>
  <si>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</si>
  <si>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</si>
  <si>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</si>
  <si>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</si>
  <si>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</si>
  <si>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</si>
  <si>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</si>
  <si>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</si>
  <si>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</si>
  <si>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</si>
  <si>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</si>
  <si>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</si>
  <si>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</si>
  <si>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</si>
  <si>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</si>
  <si>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</si>
  <si>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</si>
  <si>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</si>
  <si>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</si>
  <si>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</si>
  <si>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</si>
  <si>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</si>
  <si>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</si>
  <si>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</si>
  <si>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</si>
  <si>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</si>
  <si>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</si>
  <si>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</si>
  <si>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</si>
  <si>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</si>
  <si>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</si>
  <si>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</si>
  <si>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</si>
  <si>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</si>
  <si>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</si>
  <si>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</si>
  <si>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</si>
  <si>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</si>
  <si>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</si>
  <si>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</si>
  <si>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</si>
  <si>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</si>
  <si>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</si>
  <si>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</si>
  <si>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</si>
  <si>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</si>
  <si>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</si>
  <si>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</si>
  <si>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</si>
  <si>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</si>
  <si>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</si>
  <si>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</si>
  <si>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</si>
  <si>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</si>
  <si>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</si>
  <si>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</si>
  <si>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</si>
  <si>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</si>
  <si>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</si>
  <si>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</si>
  <si>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</si>
  <si>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</si>
  <si>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</si>
  <si>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</si>
  <si>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</si>
  <si>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</si>
  <si>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</si>
  <si>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</si>
  <si>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</si>
  <si>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</si>
  <si>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</si>
  <si>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</si>
  <si>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</si>
  <si>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</si>
  <si>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</si>
  <si>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</si>
  <si>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</si>
  <si>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</si>
  <si>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</si>
  <si>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</si>
  <si>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</si>
  <si>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</si>
  <si>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</si>
  <si>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</si>
  <si>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</si>
  <si>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</si>
  <si>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</si>
  <si>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</si>
  <si>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</si>
  <si>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</si>
  <si>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</si>
  <si>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</si>
  <si>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</si>
  <si>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</si>
  <si>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</si>
  <si>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</si>
  <si>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</si>
  <si>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</si>
  <si>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</si>
  <si>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</si>
  <si>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</si>
  <si>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</si>
  <si>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</si>
  <si>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</si>
  <si>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</si>
  <si>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</si>
  <si>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</si>
  <si>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</si>
  <si>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</si>
  <si>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</si>
  <si>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</si>
  <si>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</si>
  <si>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</si>
  <si>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</si>
  <si>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</si>
  <si>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</si>
  <si>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</si>
  <si>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</si>
  <si>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</si>
  <si>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</si>
  <si>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</si>
  <si>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</si>
  <si>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</si>
  <si>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</si>
  <si>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</si>
  <si>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</si>
  <si>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</si>
  <si>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</si>
  <si>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</si>
  <si>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</si>
  <si>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</si>
  <si>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</si>
  <si>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</si>
  <si>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</si>
  <si>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</si>
  <si>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</si>
  <si>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</si>
  <si>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</si>
  <si>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</si>
  <si>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</si>
  <si>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</si>
  <si>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</si>
  <si>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</si>
  <si>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</si>
  <si>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</si>
  <si>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</si>
  <si>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</si>
  <si>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</si>
  <si>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</si>
  <si>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</si>
  <si>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</si>
  <si>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</si>
  <si>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</si>
  <si>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</si>
  <si>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</si>
  <si>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</si>
  <si>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</si>
  <si>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</si>
  <si>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</si>
  <si>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</si>
  <si>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</si>
  <si>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</si>
  <si>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</si>
  <si>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</si>
  <si>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</si>
  <si>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</si>
  <si>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</si>
  <si>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</si>
  <si>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</si>
  <si>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</si>
  <si>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</si>
  <si>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</si>
  <si>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</si>
  <si>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</si>
  <si>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</si>
  <si>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</si>
  <si>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</si>
  <si>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</si>
  <si>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</si>
  <si>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</si>
  <si>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</si>
  <si>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</si>
  <si>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</si>
  <si>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</si>
  <si>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</si>
  <si>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</si>
  <si>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</si>
  <si>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</si>
  <si>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</si>
  <si>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</si>
  <si>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</si>
  <si>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</si>
  <si>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</si>
  <si>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</si>
  <si>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</si>
  <si>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</si>
  <si>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</si>
  <si>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</si>
  <si>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</si>
  <si>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</si>
  <si>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</si>
  <si>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</si>
  <si>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</si>
  <si>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</si>
  <si>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</si>
  <si>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</si>
  <si>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</si>
  <si>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</si>
  <si>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</si>
  <si>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</si>
  <si>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</si>
  <si>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</si>
  <si>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</si>
  <si>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</si>
  <si>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</si>
  <si>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</si>
  <si>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</si>
  <si>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</si>
  <si>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</si>
  <si>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</si>
  <si>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</si>
  <si>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</si>
  <si>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</si>
  <si>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</si>
  <si>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</si>
  <si>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</si>
  <si>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</si>
  <si>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</si>
  <si>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</si>
  <si>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</si>
  <si>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</si>
  <si>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</si>
  <si>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</si>
  <si>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</si>
  <si>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</si>
  <si>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</si>
  <si>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</si>
  <si>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</si>
  <si>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</si>
  <si>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</si>
  <si>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</si>
  <si>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</si>
  <si>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</si>
  <si>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</si>
  <si>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</si>
  <si>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</si>
  <si>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</si>
  <si>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</si>
  <si>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</si>
  <si>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</si>
  <si>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</si>
  <si>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</si>
  <si>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</si>
  <si>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</si>
  <si>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</si>
  <si>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</si>
  <si>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</si>
  <si>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</si>
  <si>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</si>
  <si>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</si>
  <si>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</si>
  <si>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</si>
  <si>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</si>
  <si>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</si>
  <si>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</si>
  <si>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</si>
  <si>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</si>
  <si>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</si>
  <si>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</si>
  <si>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</si>
  <si>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</si>
  <si>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</si>
  <si>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</si>
  <si>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</si>
  <si>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</si>
  <si>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</si>
  <si>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</si>
  <si>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</si>
  <si>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</si>
  <si>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</si>
  <si>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</si>
  <si>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</si>
  <si>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</si>
  <si>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</si>
  <si>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</si>
  <si>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</si>
  <si>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</si>
  <si>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</si>
  <si>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</si>
  <si>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</si>
  <si>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</si>
  <si>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</si>
  <si>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</si>
  <si>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</si>
  <si>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</si>
  <si>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</si>
  <si>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</si>
  <si>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</si>
  <si>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</si>
  <si>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</si>
  <si>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</si>
  <si>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</si>
  <si>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</si>
  <si>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</si>
  <si>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</si>
  <si>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</si>
  <si>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</si>
  <si>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</si>
  <si>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</si>
  <si>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</si>
  <si>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</si>
  <si>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</si>
  <si>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</si>
  <si>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</si>
  <si>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</si>
  <si>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</si>
  <si>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</si>
  <si>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</si>
  <si>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</si>
  <si>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</si>
  <si>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</si>
  <si>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</si>
  <si>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</si>
  <si>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</si>
  <si>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</si>
  <si>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</si>
  <si>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</si>
  <si>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</si>
  <si>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</si>
  <si>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</si>
  <si>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</si>
  <si>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</si>
  <si>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</si>
  <si>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</si>
  <si>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</si>
  <si>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</si>
  <si>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</si>
  <si>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</si>
  <si>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</si>
  <si>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</si>
  <si>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</si>
  <si>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</si>
  <si>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</si>
  <si>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</si>
  <si>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</si>
  <si>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</si>
  <si>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</si>
  <si>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</si>
  <si>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</si>
  <si>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</si>
  <si>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</si>
  <si>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</si>
  <si>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</si>
  <si>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</si>
  <si>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</si>
  <si>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</si>
  <si>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</si>
  <si>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</si>
  <si>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</si>
  <si>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</si>
  <si>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</si>
  <si>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</si>
  <si>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</si>
  <si>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</si>
  <si>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</si>
  <si>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</si>
  <si>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</si>
  <si>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</si>
  <si>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</si>
  <si>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</si>
  <si>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</si>
  <si>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</si>
  <si>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</si>
  <si>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</si>
  <si>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</si>
  <si>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</si>
  <si>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</si>
  <si>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</si>
  <si>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</si>
  <si>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</si>
  <si>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</si>
  <si>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</si>
  <si>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</si>
  <si>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</si>
  <si>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</si>
  <si>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</si>
  <si>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</si>
  <si>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</si>
  <si>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</si>
  <si>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</si>
  <si>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</si>
  <si>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</si>
  <si>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</si>
  <si>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</si>
  <si>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</si>
  <si>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</si>
  <si>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</si>
  <si>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</si>
  <si>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</si>
  <si>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</si>
  <si>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</si>
  <si>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</si>
  <si>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</si>
  <si>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</si>
  <si>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</si>
  <si>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</si>
  <si>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</si>
  <si>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</si>
  <si>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</si>
  <si>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</si>
  <si>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</si>
  <si>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</si>
  <si>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</si>
  <si>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</si>
  <si>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</si>
  <si>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</si>
  <si>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</si>
  <si>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</si>
  <si>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</si>
  <si>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</si>
  <si>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</si>
  <si>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</si>
  <si>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</si>
  <si>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</si>
  <si>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</si>
  <si>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</si>
  <si>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</si>
  <si>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</si>
  <si>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</si>
  <si>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</si>
  <si>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</si>
  <si>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</si>
  <si>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</si>
  <si>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</si>
  <si>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</si>
  <si>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</si>
  <si>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</si>
  <si>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</si>
  <si>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</si>
  <si>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</si>
  <si>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</si>
  <si>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</si>
  <si>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</si>
  <si>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</si>
  <si>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</si>
  <si>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</si>
  <si>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</si>
  <si>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</si>
  <si>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</si>
  <si>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</si>
  <si>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</si>
  <si>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</si>
  <si>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</si>
  <si>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</si>
  <si>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</si>
  <si>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</si>
  <si>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</si>
  <si>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</si>
  <si>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</si>
  <si>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</si>
  <si>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</si>
  <si>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</si>
  <si>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</si>
  <si>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</si>
  <si>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</si>
  <si>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</si>
  <si>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</si>
  <si>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</si>
  <si>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</si>
  <si>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</si>
  <si>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</si>
  <si>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</si>
  <si>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</si>
  <si>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</si>
  <si>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</si>
  <si>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</si>
  <si>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</si>
  <si>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</si>
  <si>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</si>
  <si>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</si>
  <si>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</si>
  <si>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</si>
  <si>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</si>
  <si>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</si>
  <si>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</si>
  <si>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</si>
  <si>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</si>
  <si>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</si>
  <si>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</si>
  <si>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</si>
  <si>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</si>
  <si>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</si>
  <si>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</si>
  <si>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</si>
  <si>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</si>
  <si>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</si>
  <si>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</si>
  <si>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</si>
  <si>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</si>
  <si>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</si>
  <si>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</si>
  <si>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</si>
  <si>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</si>
  <si>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</si>
  <si>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</si>
  <si>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</si>
  <si>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</si>
  <si>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</si>
  <si>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</si>
  <si>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</si>
  <si>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</si>
  <si>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</si>
  <si>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</si>
  <si>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</si>
  <si>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</si>
  <si>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</si>
  <si>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</si>
  <si>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</si>
  <si>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</si>
  <si>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</si>
  <si>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</si>
  <si>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</si>
  <si>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</si>
  <si>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</si>
  <si>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</si>
  <si>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</si>
  <si>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</si>
  <si>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</si>
  <si>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</si>
  <si>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</si>
  <si>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</si>
  <si>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</si>
  <si>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</si>
  <si>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</si>
  <si>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</si>
  <si>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</si>
  <si>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</si>
  <si>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</si>
  <si>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</si>
  <si>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</si>
  <si>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</si>
  <si>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</si>
  <si>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</si>
  <si>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</si>
  <si>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</si>
  <si>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</si>
  <si>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</si>
  <si>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</si>
  <si>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</si>
  <si>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</si>
  <si>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</si>
  <si>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</si>
  <si>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</si>
  <si>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</si>
  <si>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</si>
  <si>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</si>
  <si>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</si>
  <si>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</si>
  <si>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</si>
  <si>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</si>
  <si>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</si>
  <si>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</si>
  <si>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</si>
  <si>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</si>
  <si>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</si>
  <si>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</si>
  <si>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</si>
  <si>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</si>
  <si>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</si>
  <si>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</si>
  <si>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</si>
  <si>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</si>
  <si>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</si>
  <si>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</si>
  <si>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</si>
  <si>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</si>
  <si>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</si>
  <si>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</si>
  <si>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</si>
  <si>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</si>
  <si>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</si>
  <si>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</si>
  <si>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</si>
  <si>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</si>
  <si>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</si>
  <si>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</si>
  <si>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</si>
  <si>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</si>
  <si>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</si>
  <si>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</si>
  <si>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</si>
  <si>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</si>
  <si>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</si>
  <si>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</si>
  <si>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</si>
  <si>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</si>
  <si>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</si>
  <si>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</si>
  <si>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</si>
  <si>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</si>
  <si>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</si>
  <si>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</si>
  <si>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</si>
  <si>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</si>
  <si>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</si>
  <si>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</si>
  <si>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</si>
  <si>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</si>
  <si>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</si>
  <si>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</si>
  <si>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</si>
  <si>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</si>
  <si>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</si>
  <si>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</si>
  <si>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</si>
  <si>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</si>
  <si>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</si>
  <si>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</si>
  <si>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</si>
  <si>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</si>
  <si>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</si>
  <si>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</si>
  <si>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</si>
  <si>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</si>
  <si>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</si>
  <si>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</si>
  <si>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</si>
  <si>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</si>
  <si>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</si>
  <si>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</si>
  <si>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</si>
  <si>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</si>
  <si>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</si>
  <si>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</si>
  <si>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</si>
  <si>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</si>
  <si>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</si>
  <si>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</si>
  <si>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</si>
  <si>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</si>
  <si>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</si>
  <si>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</si>
  <si>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</si>
  <si>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</si>
  <si>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</si>
  <si>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</si>
  <si>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</si>
  <si>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</si>
  <si>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</si>
  <si>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</si>
  <si>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</si>
  <si>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</si>
  <si>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</si>
  <si>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</si>
  <si>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</si>
  <si>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</si>
  <si>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</si>
  <si>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</si>
  <si>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</si>
  <si>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</si>
  <si>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</si>
  <si>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</si>
  <si>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</si>
  <si>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</si>
  <si>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</si>
  <si>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</si>
  <si>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</si>
  <si>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</si>
  <si>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</si>
  <si>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</si>
  <si>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</si>
  <si>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</si>
  <si>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</si>
  <si>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</si>
  <si>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</si>
  <si>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</si>
  <si>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</si>
  <si>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</si>
  <si>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</si>
  <si>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</si>
  <si>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</si>
  <si>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</si>
  <si>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</si>
  <si>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</si>
  <si>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</si>
  <si>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</si>
  <si>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</si>
  <si>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</si>
  <si>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</si>
  <si>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</si>
  <si>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</si>
  <si>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</si>
  <si>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</si>
  <si>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</si>
  <si>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</si>
  <si>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</si>
  <si>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</si>
  <si>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</si>
  <si>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</si>
  <si>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</si>
  <si>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</si>
  <si>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</si>
  <si>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</si>
  <si>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</si>
  <si>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</si>
  <si>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</si>
  <si>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</si>
  <si>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</si>
  <si>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</si>
  <si>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</si>
  <si>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</si>
  <si>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</si>
  <si>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</si>
  <si>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</si>
  <si>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</si>
  <si>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</si>
  <si>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</si>
  <si>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</si>
  <si>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</si>
  <si>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</si>
  <si>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</si>
  <si>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</si>
  <si>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</si>
  <si>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</si>
  <si>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</si>
  <si>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</si>
  <si>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</si>
  <si>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</si>
  <si>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</si>
  <si>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</si>
  <si>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</si>
  <si>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</si>
  <si>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</si>
  <si>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</si>
  <si>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</si>
  <si>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</si>
  <si>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</si>
  <si>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</si>
  <si>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</si>
  <si>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</si>
  <si>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</si>
  <si>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</si>
  <si>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</si>
  <si>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</si>
  <si>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</si>
  <si>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</si>
  <si>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</si>
  <si>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</si>
  <si>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</si>
  <si>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</si>
  <si>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</si>
  <si>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</si>
  <si>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</si>
  <si>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</si>
  <si>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</si>
  <si>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</si>
  <si>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</si>
  <si>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</si>
  <si>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</si>
  <si>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</si>
  <si>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</si>
  <si>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</si>
  <si>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</si>
  <si>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</si>
  <si>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</si>
  <si>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</si>
  <si>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</si>
  <si>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</si>
  <si>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</si>
  <si>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</si>
  <si>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</si>
  <si>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</si>
  <si>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</si>
  <si>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</si>
  <si>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</si>
  <si>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</si>
  <si>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</si>
  <si>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</si>
  <si>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</si>
  <si>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</si>
  <si>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</si>
  <si>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</si>
  <si>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</si>
  <si>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</si>
  <si>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</si>
  <si>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</si>
  <si>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</si>
  <si>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</si>
  <si>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</si>
  <si>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</si>
  <si>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</si>
  <si>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</si>
  <si>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</si>
  <si>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</si>
  <si>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</si>
  <si>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</si>
  <si>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</si>
  <si>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</si>
  <si>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</si>
  <si>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</si>
  <si>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</si>
  <si>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</si>
  <si>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</si>
  <si>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</si>
  <si>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</si>
  <si>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</si>
  <si>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</si>
  <si>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</si>
  <si>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</si>
  <si>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</si>
  <si>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</si>
  <si>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</si>
  <si>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</si>
  <si>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</si>
  <si>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</si>
  <si>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</si>
  <si>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</si>
  <si>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</si>
  <si>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</si>
  <si>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</si>
  <si>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</si>
  <si>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</si>
  <si>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</si>
  <si>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</si>
  <si>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</si>
  <si>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</si>
  <si>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</si>
  <si>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</si>
  <si>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</si>
  <si>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</si>
  <si>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</si>
  <si>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</si>
  <si>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</si>
  <si>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</si>
  <si>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</si>
  <si>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</si>
  <si>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</si>
  <si>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</si>
  <si>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</si>
  <si>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</si>
  <si>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</si>
  <si>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</si>
  <si>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</si>
  <si>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</si>
  <si>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</si>
  <si>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</si>
  <si>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</si>
  <si>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</si>
  <si>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</si>
  <si>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</si>
  <si>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</si>
  <si>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</si>
  <si>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</si>
  <si>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</si>
  <si>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</si>
  <si>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</si>
  <si>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</si>
  <si>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</si>
  <si>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</si>
  <si>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</si>
  <si>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</si>
  <si>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</si>
  <si>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</si>
  <si>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</si>
  <si>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</si>
  <si>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</si>
  <si>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</si>
  <si>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</si>
  <si>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</si>
  <si>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</si>
  <si>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</si>
  <si>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</si>
  <si>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</si>
  <si>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</si>
  <si>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</si>
  <si>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</si>
  <si>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</si>
  <si>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</si>
  <si>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</si>
  <si>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</si>
  <si>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</si>
  <si>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</si>
  <si>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</si>
  <si>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</si>
  <si>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</si>
  <si>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</si>
  <si>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</si>
  <si>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</si>
  <si>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</si>
  <si>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</si>
  <si>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</si>
  <si>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</si>
  <si>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</si>
  <si>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</si>
  <si>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</si>
  <si>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</si>
  <si>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</si>
  <si>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</si>
  <si>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</si>
  <si>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</si>
  <si>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</si>
  <si>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</si>
  <si>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</si>
  <si>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</si>
  <si>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</si>
  <si>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</si>
  <si>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</si>
  <si>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</si>
  <si>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</si>
  <si>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</si>
  <si>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</si>
  <si>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</si>
  <si>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</si>
  <si>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</si>
  <si>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</si>
  <si>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</si>
  <si>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</si>
  <si>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</si>
  <si>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</si>
  <si>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</si>
  <si>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</si>
  <si>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</si>
  <si>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</si>
  <si>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</si>
  <si>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</si>
  <si>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</si>
  <si>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</si>
  <si>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</si>
  <si>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</si>
  <si>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</si>
  <si>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</si>
  <si>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</si>
  <si>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</si>
  <si>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</si>
  <si>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</si>
  <si>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</si>
  <si>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</si>
  <si>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</si>
  <si>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</si>
  <si>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</si>
  <si>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</si>
  <si>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</si>
  <si>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</si>
  <si>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</si>
  <si>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</si>
  <si>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</si>
  <si>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</si>
  <si>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</si>
  <si>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</si>
  <si>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</si>
  <si>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</si>
  <si>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</si>
  <si>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</si>
  <si>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</si>
  <si>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</si>
  <si>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</si>
  <si>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</si>
  <si>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</si>
  <si>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</si>
  <si>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</si>
  <si>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</si>
  <si>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</si>
  <si>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</si>
  <si>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</si>
  <si>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</si>
  <si>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</si>
  <si>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</si>
  <si>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</si>
  <si>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</si>
  <si>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</si>
  <si>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</si>
  <si>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</si>
  <si>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</si>
  <si>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</si>
  <si>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</si>
  <si>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</si>
  <si>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</si>
  <si>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</si>
  <si>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</si>
  <si>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</si>
  <si>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</si>
  <si>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</si>
  <si>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</si>
  <si>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</si>
  <si>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</si>
  <si>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</si>
  <si>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</si>
  <si>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</si>
  <si>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</si>
  <si>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</si>
  <si>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</si>
  <si>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</si>
  <si>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</si>
  <si>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</si>
  <si>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</si>
  <si>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</si>
  <si>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</si>
  <si>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</si>
  <si>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</si>
  <si>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</si>
  <si>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</si>
  <si>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</si>
  <si>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</si>
  <si>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</si>
  <si>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</si>
  <si>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</si>
  <si>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</si>
  <si>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</si>
  <si>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</si>
  <si>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</si>
  <si>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</si>
  <si>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</si>
  <si>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</si>
  <si>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</si>
  <si>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</si>
  <si>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</si>
  <si>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</si>
  <si>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</si>
  <si>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</si>
  <si>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</si>
  <si>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</si>
  <si>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</si>
  <si>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</si>
  <si>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</si>
  <si>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</si>
  <si>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</si>
  <si>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</si>
  <si>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</si>
  <si>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</si>
  <si>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</si>
  <si>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</si>
  <si>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</si>
  <si>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</si>
  <si>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</si>
  <si>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</si>
  <si>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</si>
  <si>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</si>
  <si>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</si>
  <si>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</si>
  <si>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</si>
  <si>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</si>
  <si>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</si>
  <si>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</si>
  <si>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</si>
  <si>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</si>
  <si>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</si>
  <si>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</si>
  <si>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</si>
  <si>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</si>
  <si>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</si>
  <si>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</si>
  <si>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</si>
  <si>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</si>
  <si>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</si>
  <si>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</si>
  <si>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</si>
  <si>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</si>
  <si>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</si>
  <si>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</si>
  <si>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</si>
  <si>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</si>
  <si>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</si>
  <si>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</si>
  <si>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</si>
  <si>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</si>
  <si>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</si>
  <si>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</si>
  <si>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</si>
  <si>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</si>
  <si>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</si>
  <si>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</si>
  <si>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</si>
  <si>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</si>
  <si>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</si>
  <si>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</si>
  <si>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</si>
  <si>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</si>
  <si>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</si>
  <si>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</si>
  <si>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</si>
  <si>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</si>
  <si>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</si>
  <si>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</si>
  <si>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</si>
  <si>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</si>
  <si>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</si>
  <si>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</si>
  <si>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</si>
  <si>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</si>
  <si>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</si>
  <si>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</si>
  <si>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</si>
  <si>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</si>
  <si>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</si>
  <si>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</si>
  <si>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</si>
  <si>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</si>
  <si>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</si>
  <si>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</si>
  <si>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</si>
  <si>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</si>
  <si>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</si>
  <si>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</si>
  <si>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</si>
  <si>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</si>
  <si>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</si>
  <si>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</si>
  <si>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</si>
  <si>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</si>
  <si>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</si>
  <si>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</si>
  <si>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</si>
  <si>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</si>
  <si>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</si>
  <si>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</si>
  <si>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</si>
  <si>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</si>
  <si>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</si>
  <si>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</si>
  <si>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</si>
  <si>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</si>
  <si>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</si>
  <si>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</si>
  <si>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</si>
  <si>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</si>
  <si>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</si>
  <si>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</si>
  <si>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</si>
  <si>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</si>
  <si>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</si>
  <si>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</si>
  <si>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</si>
  <si>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</si>
  <si>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</si>
  <si>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</si>
  <si>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</si>
  <si>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</si>
  <si>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</si>
  <si>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</si>
  <si>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</si>
  <si>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</si>
  <si>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</si>
  <si>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</si>
  <si>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</si>
  <si>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</si>
  <si>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</si>
  <si>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</si>
  <si>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</si>
  <si>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</si>
  <si>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</si>
  <si>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</si>
  <si>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</si>
  <si>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</si>
  <si>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</si>
  <si>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</si>
  <si>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</si>
  <si>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</si>
  <si>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</si>
  <si>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</si>
  <si>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</si>
  <si>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</si>
  <si>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</si>
  <si>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</si>
  <si>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</si>
  <si>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</si>
  <si>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</si>
  <si>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</si>
  <si>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</si>
  <si>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</si>
  <si>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</si>
  <si>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</si>
  <si>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</si>
  <si>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</si>
  <si>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</si>
  <si>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</si>
  <si>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</si>
  <si>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</si>
  <si>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</si>
  <si>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</si>
  <si>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</si>
  <si>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</si>
  <si>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</si>
  <si>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</si>
  <si>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</si>
  <si>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</si>
  <si>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</si>
  <si>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</si>
  <si>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</si>
  <si>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</si>
  <si>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</si>
  <si>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</si>
  <si>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</si>
  <si>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</si>
  <si>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</si>
  <si>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</si>
  <si>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</si>
  <si>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</si>
  <si>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</si>
  <si>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</si>
  <si>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</si>
  <si>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</si>
  <si>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</si>
  <si>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</si>
  <si>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</si>
  <si>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</si>
  <si>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</si>
  <si>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</si>
  <si>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</si>
  <si>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</si>
  <si>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</si>
  <si>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</si>
  <si>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</si>
  <si>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</si>
  <si>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</si>
  <si>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</si>
  <si>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</si>
  <si>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</si>
  <si>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</si>
  <si>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</si>
  <si>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</si>
  <si>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</si>
  <si>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</si>
  <si>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</si>
  <si>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</si>
  <si>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</si>
  <si>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</si>
  <si>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</si>
  <si>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</si>
  <si>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</si>
  <si>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</si>
  <si>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</si>
  <si>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</si>
  <si>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</si>
  <si>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</si>
  <si>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</si>
  <si>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</si>
  <si>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</si>
  <si>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</si>
  <si>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</si>
  <si>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</si>
  <si>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</si>
  <si>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</si>
  <si>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</si>
  <si>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</si>
  <si>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</si>
  <si>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</si>
  <si>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</si>
  <si>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</si>
  <si>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</si>
  <si>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</si>
  <si>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</si>
  <si>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</si>
  <si>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</si>
  <si>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</si>
  <si>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</si>
  <si>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</si>
  <si>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</si>
  <si>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</si>
  <si>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</si>
  <si>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</si>
  <si>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</si>
  <si>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</si>
  <si>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</si>
  <si>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</si>
  <si>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</si>
  <si>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</si>
  <si>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</si>
  <si>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</si>
  <si>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</si>
  <si>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</si>
  <si>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</si>
  <si>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</si>
  <si>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</si>
  <si>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</si>
  <si>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</si>
  <si>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</si>
  <si>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</si>
  <si>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</si>
  <si>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</si>
  <si>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</si>
  <si>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</si>
  <si>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</si>
  <si>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</si>
  <si>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</si>
  <si>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</si>
  <si>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</si>
  <si>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</si>
  <si>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</si>
  <si>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</si>
  <si>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</si>
  <si>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</si>
  <si>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</si>
  <si>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</si>
  <si>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</si>
  <si>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</si>
  <si>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</si>
  <si>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</si>
  <si>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</si>
  <si>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</si>
  <si>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</si>
  <si>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</si>
  <si>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</si>
  <si>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</si>
  <si>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</si>
  <si>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</si>
  <si>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</si>
  <si>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</si>
  <si>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</si>
  <si>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</si>
  <si>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</si>
  <si>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</si>
  <si>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</si>
  <si>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</si>
  <si>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</si>
  <si>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</si>
  <si>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</si>
  <si>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</si>
  <si>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</si>
  <si>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</si>
  <si>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</si>
  <si>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</si>
  <si>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</si>
  <si>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</si>
  <si>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</si>
  <si>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</si>
  <si>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</si>
  <si>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</si>
  <si>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</si>
  <si>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</si>
  <si>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</si>
  <si>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</si>
  <si>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</si>
  <si>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</si>
  <si>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</si>
  <si>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</si>
  <si>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</si>
  <si>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</si>
  <si>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</si>
  <si>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</si>
  <si>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</si>
  <si>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</si>
  <si>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</si>
  <si>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</si>
  <si>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</si>
  <si>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</si>
  <si>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</si>
  <si>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</si>
  <si>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</si>
  <si>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</si>
  <si>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</si>
  <si>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</si>
  <si>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</si>
  <si>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</si>
  <si>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</si>
  <si>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</si>
  <si>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</si>
  <si>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</si>
  <si>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</si>
  <si>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</si>
  <si>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</si>
  <si>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</si>
  <si>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</si>
  <si>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</si>
  <si>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</si>
  <si>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</si>
  <si>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</si>
  <si>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</si>
  <si>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</si>
  <si>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</si>
  <si>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</si>
  <si>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</si>
  <si>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</si>
  <si>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</si>
  <si>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</si>
  <si>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</si>
  <si>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</si>
  <si>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</si>
  <si>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</si>
  <si>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</si>
  <si>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</si>
  <si>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</si>
  <si>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</si>
  <si>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</si>
  <si>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</si>
  <si>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</si>
  <si>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</si>
  <si>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</si>
  <si>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</si>
  <si>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</si>
  <si>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</si>
  <si>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</si>
  <si>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</si>
  <si>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</si>
  <si>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</si>
  <si>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</si>
  <si>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</si>
  <si>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</si>
  <si>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</si>
  <si>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</si>
  <si>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</si>
  <si>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</si>
  <si>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</si>
  <si>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</si>
  <si>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</si>
  <si>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</si>
  <si>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</si>
  <si>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</si>
  <si>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</si>
  <si>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</si>
  <si>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</si>
  <si>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</si>
  <si>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</si>
  <si>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</si>
  <si>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</si>
  <si>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</si>
  <si>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</si>
  <si>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</si>
  <si>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</si>
  <si>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</si>
  <si>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</si>
  <si>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</si>
  <si>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</si>
  <si>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</si>
  <si>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</si>
  <si>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</si>
  <si>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</si>
  <si>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</si>
  <si>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</si>
  <si>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</si>
  <si>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</si>
  <si>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</si>
  <si>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</si>
  <si>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</si>
  <si>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</si>
  <si>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</si>
  <si>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</si>
  <si>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</si>
  <si>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</si>
  <si>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</si>
  <si>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</si>
  <si>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</si>
  <si>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</si>
  <si>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</si>
  <si>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</si>
  <si>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</si>
  <si>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</si>
  <si>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</si>
  <si>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</si>
  <si>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</si>
  <si>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</si>
  <si>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</si>
  <si>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</si>
  <si>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</si>
  <si>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</si>
  <si>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</si>
  <si>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</si>
  <si>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</si>
  <si>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</si>
  <si>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</si>
  <si>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</si>
  <si>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</si>
  <si>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</si>
  <si>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</si>
  <si>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</si>
  <si>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</si>
  <si>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</si>
  <si>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</si>
  <si>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</si>
  <si>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</si>
  <si>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</si>
  <si>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</si>
  <si>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</si>
  <si>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</si>
  <si>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</si>
  <si>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</si>
  <si>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</si>
  <si>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</si>
  <si>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</si>
  <si>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</si>
  <si>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</si>
  <si>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</si>
  <si>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</si>
  <si>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</si>
  <si>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</si>
  <si>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</si>
  <si>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</si>
  <si>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</si>
  <si>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</si>
  <si>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</si>
  <si>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</si>
  <si>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</si>
  <si>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</si>
  <si>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</si>
  <si>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</si>
  <si>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</si>
  <si>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</si>
  <si>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</si>
  <si>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</si>
  <si>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</si>
  <si>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</si>
  <si>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</si>
  <si>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</si>
  <si>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</si>
  <si>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</si>
  <si>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</si>
  <si>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</si>
  <si>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</si>
  <si>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</si>
  <si>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</si>
  <si>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</si>
  <si>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</si>
  <si>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</si>
  <si>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</si>
  <si>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</si>
  <si>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</si>
  <si>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</si>
  <si>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</si>
  <si>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</si>
  <si>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</si>
  <si>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</si>
  <si>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</si>
  <si>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</si>
  <si>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</si>
  <si>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</si>
  <si>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</si>
  <si>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</si>
  <si>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</si>
  <si>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</si>
  <si>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</si>
  <si>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</si>
  <si>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</si>
  <si>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</si>
  <si>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</si>
  <si>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</si>
  <si>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</si>
  <si>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</si>
  <si>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</si>
  <si>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</si>
  <si>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</si>
  <si>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</si>
  <si>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</si>
  <si>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</si>
  <si>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</si>
  <si>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</si>
  <si>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</si>
  <si>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</si>
  <si>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</si>
  <si>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</si>
  <si>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</si>
  <si>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</si>
  <si>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</si>
  <si>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</si>
  <si>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</si>
  <si>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</si>
  <si>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</si>
  <si>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</si>
  <si>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</si>
  <si>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</si>
  <si>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</si>
  <si>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</si>
  <si>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</si>
  <si>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</si>
  <si>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</si>
  <si>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</si>
  <si>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</si>
  <si>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</si>
  <si>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</si>
  <si>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</si>
  <si>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</si>
  <si>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</si>
  <si>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</si>
  <si>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</si>
  <si>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</si>
  <si>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</si>
  <si>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</si>
  <si>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</si>
  <si>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</si>
  <si>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</si>
  <si>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</si>
  <si>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</si>
  <si>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</si>
  <si>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</si>
  <si>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</si>
  <si>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</si>
  <si>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</si>
  <si>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</si>
  <si>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</si>
  <si>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</si>
  <si>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</si>
  <si>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</si>
  <si>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</si>
  <si>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</si>
  <si>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</si>
  <si>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</si>
  <si>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</si>
  <si>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</si>
  <si>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</si>
  <si>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</si>
  <si>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</si>
  <si>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</si>
  <si>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</si>
  <si>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</si>
  <si>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</si>
  <si>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</si>
  <si>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</si>
  <si>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</si>
  <si>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</si>
  <si>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</si>
  <si>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</si>
  <si>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</si>
  <si>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</si>
  <si>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</si>
  <si>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</si>
  <si>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</si>
  <si>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</si>
  <si>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</si>
  <si>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</si>
  <si>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</si>
  <si>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</si>
  <si>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</si>
  <si>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</si>
  <si>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</si>
  <si>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</si>
  <si>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</si>
  <si>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</si>
  <si>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</si>
  <si>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</si>
  <si>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</si>
  <si>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</si>
  <si>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</si>
  <si>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</si>
  <si>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</si>
  <si>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</si>
  <si>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</si>
  <si>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</si>
  <si>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</si>
  <si>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</si>
  <si>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</si>
  <si>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</si>
  <si>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</si>
  <si>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</si>
  <si>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</si>
  <si>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</si>
  <si>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</si>
  <si>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</si>
  <si>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</si>
  <si>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</si>
  <si>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</si>
  <si>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</si>
  <si>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</si>
  <si>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</si>
  <si>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</si>
  <si>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</si>
  <si>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</si>
  <si>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</si>
  <si>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</si>
  <si>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</si>
  <si>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</si>
  <si>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</si>
  <si>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</si>
  <si>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</si>
  <si>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</si>
  <si>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</si>
  <si>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</si>
  <si>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</si>
  <si>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</si>
  <si>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</si>
  <si>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</si>
  <si>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</si>
  <si>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</si>
  <si>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</si>
  <si>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</si>
  <si>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</si>
  <si>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</si>
  <si>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</si>
  <si>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</si>
  <si>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</si>
  <si>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</si>
  <si>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</si>
  <si>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</si>
  <si>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</si>
  <si>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</si>
  <si>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</si>
  <si>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</si>
  <si>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</si>
  <si>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</si>
  <si>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</si>
  <si>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</si>
  <si>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</si>
  <si>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</si>
  <si>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</si>
  <si>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</si>
  <si>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</si>
  <si>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</si>
  <si>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</si>
  <si>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</si>
  <si>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</si>
  <si>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</si>
  <si>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</si>
  <si>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</si>
  <si>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</si>
  <si>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</si>
  <si>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</si>
  <si>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</si>
  <si>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</si>
  <si>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</si>
  <si>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</si>
  <si>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</si>
  <si>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</si>
  <si>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</si>
  <si>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</si>
  <si>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</si>
  <si>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</si>
  <si>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</si>
  <si>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</si>
  <si>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</si>
  <si>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</si>
  <si>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</si>
  <si>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</si>
  <si>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</si>
  <si>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</si>
  <si>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</si>
  <si>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</si>
  <si>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</si>
  <si>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</si>
  <si>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</si>
  <si>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</si>
  <si>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</si>
  <si>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</si>
  <si>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</si>
  <si>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</si>
  <si>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</si>
  <si>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</si>
  <si>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</si>
  <si>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</si>
  <si>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</si>
  <si>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</si>
  <si>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</si>
  <si>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</si>
  <si>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</si>
  <si>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</si>
  <si>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</si>
  <si>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</si>
  <si>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</si>
  <si>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</si>
  <si>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</si>
  <si>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</si>
  <si>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</si>
  <si>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</si>
  <si>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</si>
  <si>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</si>
  <si>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</si>
  <si>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</si>
  <si>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</si>
  <si>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</si>
  <si>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</si>
  <si>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</si>
  <si>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</si>
  <si>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</si>
  <si>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</si>
  <si>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</si>
  <si>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</si>
  <si>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</si>
  <si>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</si>
  <si>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</si>
  <si>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</si>
  <si>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</si>
  <si>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</si>
  <si>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</si>
  <si>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</si>
  <si>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</si>
  <si>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</si>
  <si>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</si>
  <si>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</si>
  <si>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</si>
  <si>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</si>
  <si>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</si>
  <si>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</si>
  <si>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</si>
  <si>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</si>
  <si>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</si>
  <si>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</si>
  <si>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</si>
  <si>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</si>
  <si>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</si>
  <si>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</si>
  <si>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</si>
  <si>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</si>
  <si>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</si>
  <si>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</si>
  <si>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</si>
  <si>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</si>
  <si>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</si>
  <si>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</si>
  <si>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</si>
  <si>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</si>
  <si>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</si>
  <si>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</si>
  <si>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</si>
  <si>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</si>
  <si>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</si>
  <si>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</si>
  <si>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</si>
  <si>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</si>
  <si>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</si>
  <si>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</si>
  <si>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</si>
  <si>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</si>
  <si>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</si>
  <si>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</si>
  <si>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</si>
  <si>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</si>
  <si>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</si>
  <si>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</si>
  <si>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</si>
  <si>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</si>
  <si>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</si>
  <si>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</si>
  <si>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</si>
  <si>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</si>
  <si>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</si>
  <si>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</si>
  <si>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</si>
  <si>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</si>
  <si>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</si>
  <si>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</si>
  <si>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</si>
  <si>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</si>
  <si>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</si>
  <si>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</si>
  <si>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</si>
  <si>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</si>
  <si>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</si>
  <si>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</si>
  <si>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</si>
  <si>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</si>
  <si>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</si>
  <si>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</si>
  <si>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</si>
  <si>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</si>
  <si>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</si>
  <si>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</si>
  <si>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</si>
  <si>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</si>
  <si>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</si>
  <si>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</si>
  <si>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</si>
  <si>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</si>
  <si>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</si>
  <si>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</si>
  <si>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</si>
  <si>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</si>
  <si>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</si>
  <si>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</si>
  <si>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</si>
  <si>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</si>
  <si>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</si>
  <si>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</si>
  <si>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</si>
  <si>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</si>
  <si>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</si>
  <si>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</si>
  <si>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</si>
  <si>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</si>
  <si>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</si>
  <si>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</si>
  <si>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</si>
  <si>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</si>
  <si>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</si>
  <si>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</si>
  <si>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</si>
  <si>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</si>
  <si>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</si>
  <si>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</si>
  <si>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</si>
  <si>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</si>
  <si>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</si>
  <si>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</si>
  <si>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</si>
  <si>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</si>
  <si>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</si>
  <si>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</si>
  <si>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</si>
  <si>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</si>
  <si>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</si>
  <si>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</si>
  <si>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</si>
  <si>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</si>
  <si>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</si>
  <si>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</si>
  <si>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</si>
  <si>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</si>
  <si>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</si>
  <si>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</si>
  <si>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</si>
  <si>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</si>
  <si>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</si>
  <si>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</si>
  <si>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</si>
  <si>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</si>
  <si>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</si>
  <si>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</si>
  <si>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</si>
  <si>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</si>
  <si>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</si>
  <si>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</si>
  <si>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</si>
  <si>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</si>
  <si>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</si>
  <si>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</si>
  <si>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</si>
  <si>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</si>
  <si>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</si>
  <si>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</si>
  <si>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</si>
  <si>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</si>
  <si>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</si>
  <si>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</si>
  <si>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</si>
  <si>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</si>
  <si>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</si>
  <si>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</si>
  <si>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</si>
  <si>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</si>
  <si>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</si>
  <si>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</si>
  <si>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</si>
  <si>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</si>
  <si>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</si>
  <si>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</si>
  <si>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</si>
  <si>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</si>
  <si>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</si>
  <si>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</si>
  <si>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</si>
  <si>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</si>
  <si>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</si>
  <si>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</si>
  <si>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</si>
  <si>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</si>
  <si>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</si>
  <si>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</si>
  <si>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</si>
  <si>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</si>
  <si>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</si>
  <si>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</si>
  <si>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</si>
  <si>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</si>
  <si>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</si>
  <si>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</si>
  <si>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</si>
  <si>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</si>
  <si>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</si>
  <si>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</si>
  <si>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</si>
  <si>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</si>
  <si>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</si>
  <si>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</si>
  <si>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</si>
  <si>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</si>
  <si>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</si>
  <si>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</si>
  <si>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</si>
  <si>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</si>
  <si>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</si>
  <si>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</si>
  <si>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</si>
  <si>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</si>
  <si>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</si>
  <si>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</si>
  <si>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</si>
  <si>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</si>
  <si>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</si>
  <si>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</si>
  <si>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</si>
  <si>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</si>
  <si>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</si>
  <si>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</si>
  <si>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</si>
  <si>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</si>
  <si>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</si>
  <si>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</si>
  <si>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</si>
  <si>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</si>
  <si>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</si>
  <si>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</si>
  <si>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</si>
  <si>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</si>
  <si>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</si>
  <si>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</si>
  <si>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</si>
  <si>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</si>
  <si>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</si>
  <si>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</si>
  <si>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</si>
  <si>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</si>
  <si>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</si>
  <si>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</si>
  <si>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</si>
  <si>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</si>
  <si>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</si>
  <si>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</si>
  <si>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</si>
  <si>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</si>
  <si>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</si>
  <si>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</si>
  <si>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</si>
  <si>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</si>
  <si>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</si>
  <si>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</si>
  <si>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</si>
  <si>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</si>
  <si>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</si>
  <si>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</si>
  <si>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</si>
  <si>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</si>
  <si>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</si>
  <si>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</si>
  <si>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</si>
  <si>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</si>
  <si>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</si>
  <si>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</si>
  <si>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</si>
  <si>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</si>
  <si>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</si>
  <si>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</si>
  <si>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</si>
  <si>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</si>
  <si>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</si>
  <si>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</si>
  <si>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</si>
  <si>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</si>
  <si>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</si>
  <si>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</si>
  <si>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</si>
  <si>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</si>
  <si>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</si>
  <si>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</si>
  <si>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</si>
  <si>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</si>
  <si>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</si>
  <si>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</si>
  <si>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</si>
  <si>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</si>
  <si>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</si>
  <si>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</si>
  <si>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</si>
  <si>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</si>
  <si>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</si>
  <si>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</si>
  <si>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</si>
  <si>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</si>
  <si>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</si>
  <si>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</si>
  <si>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</si>
  <si>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</si>
  <si>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</si>
  <si>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</si>
  <si>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</si>
  <si>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</si>
  <si>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</si>
  <si>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</si>
  <si>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</si>
  <si>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</si>
  <si>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</si>
  <si>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</si>
  <si>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</si>
  <si>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</si>
  <si>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</si>
  <si>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</si>
  <si>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</si>
  <si>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</si>
  <si>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</si>
  <si>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</si>
  <si>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</si>
  <si>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</si>
  <si>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</si>
  <si>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</si>
  <si>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</si>
  <si>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</si>
  <si>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</si>
  <si>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</si>
  <si>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</si>
  <si>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</si>
  <si>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</si>
  <si>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</si>
  <si>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</si>
  <si>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</si>
  <si>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</si>
  <si>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</si>
  <si>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</si>
  <si>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</si>
  <si>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</si>
  <si>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</si>
  <si>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</si>
  <si>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</si>
  <si>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</si>
  <si>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</si>
  <si>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</si>
  <si>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</si>
  <si>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</si>
  <si>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</si>
  <si>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</si>
  <si>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</si>
  <si>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</si>
  <si>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</si>
  <si>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</si>
  <si>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</si>
  <si>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</si>
  <si>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</si>
  <si>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</si>
  <si>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</si>
  <si>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</si>
  <si>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</si>
  <si>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</si>
  <si>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</si>
  <si>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</si>
  <si>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</si>
  <si>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</si>
  <si>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</si>
  <si>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</si>
  <si>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</si>
  <si>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</si>
  <si>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</si>
  <si>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</si>
  <si>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</si>
  <si>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</si>
  <si>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</si>
  <si>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</si>
  <si>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</si>
  <si>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</si>
  <si>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</si>
  <si>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</si>
  <si>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</si>
  <si>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</si>
  <si>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</si>
  <si>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</si>
  <si>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</si>
  <si>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</si>
  <si>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</si>
  <si>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</si>
  <si>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</si>
  <si>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</si>
  <si>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</si>
  <si>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</si>
  <si>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</si>
  <si>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</si>
  <si>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</si>
  <si>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</si>
  <si>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</si>
  <si>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</si>
  <si>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</si>
  <si>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</si>
  <si>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</si>
  <si>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</si>
  <si>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</si>
  <si>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</si>
  <si>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</si>
  <si>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</si>
  <si>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</si>
  <si>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</si>
  <si>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</si>
  <si>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</si>
  <si>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</si>
  <si>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</si>
  <si>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</si>
  <si>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</si>
  <si>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</si>
  <si>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</si>
  <si>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</si>
  <si>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</si>
  <si>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</si>
  <si>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</si>
  <si>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</si>
  <si>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</si>
  <si>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</si>
  <si>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</si>
  <si>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</si>
  <si>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</si>
  <si>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</si>
  <si>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</si>
  <si>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</si>
  <si>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</si>
  <si>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</si>
  <si>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</si>
  <si>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</si>
  <si>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</si>
  <si>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</si>
  <si>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</si>
  <si>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</si>
  <si>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</si>
  <si>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</si>
  <si>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</si>
  <si>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</si>
  <si>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</si>
  <si>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</si>
  <si>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</si>
  <si>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</si>
  <si>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</si>
  <si>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</si>
  <si>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</si>
  <si>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</si>
  <si>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</si>
  <si>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</si>
  <si>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</si>
  <si>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</si>
  <si>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</si>
  <si>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</si>
  <si>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</si>
  <si>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</si>
  <si>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</si>
  <si>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</si>
  <si>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</si>
  <si>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</si>
  <si>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</si>
  <si>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</si>
  <si>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</si>
  <si>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</si>
  <si>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</si>
  <si>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</si>
  <si>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</si>
  <si>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</si>
  <si>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</si>
  <si>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</si>
  <si>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</si>
  <si>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</si>
  <si>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</si>
  <si>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</si>
  <si>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</si>
  <si>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</si>
  <si>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</si>
  <si>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</si>
  <si>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</si>
  <si>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</si>
  <si>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</si>
  <si>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</si>
  <si>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</si>
  <si>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</si>
  <si>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</si>
  <si>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</si>
  <si>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</si>
  <si>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</si>
  <si>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</si>
  <si>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</si>
  <si>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</si>
  <si>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</si>
  <si>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</si>
  <si>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</si>
  <si>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</si>
  <si>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</si>
  <si>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</si>
  <si>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</si>
  <si>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</si>
  <si>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</si>
  <si>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</si>
  <si>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</si>
  <si>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</si>
  <si>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</si>
  <si>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</si>
  <si>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</si>
  <si>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</si>
  <si>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</si>
  <si>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</si>
  <si>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</si>
  <si>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</si>
  <si>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</si>
  <si>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</si>
  <si>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</si>
  <si>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</si>
  <si>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</si>
  <si>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</si>
  <si>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</si>
  <si>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</si>
  <si>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</si>
  <si>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</si>
  <si>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</si>
  <si>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</si>
  <si>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</si>
  <si>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</si>
  <si>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</si>
  <si>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</si>
  <si>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</si>
  <si>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</si>
  <si>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</si>
  <si>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</si>
  <si>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</si>
  <si>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</si>
  <si>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</si>
  <si>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</si>
  <si>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</si>
  <si>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</si>
  <si>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</si>
  <si>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</si>
  <si>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</si>
  <si>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</si>
  <si>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</si>
  <si>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</si>
  <si>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</si>
  <si>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</si>
  <si>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</si>
  <si>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</si>
  <si>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</si>
  <si>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</si>
  <si>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</si>
  <si>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</si>
  <si>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</si>
  <si>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</si>
  <si>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</si>
  <si>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</si>
  <si>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</si>
  <si>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</si>
  <si>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</si>
  <si>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</si>
  <si>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</si>
  <si>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</si>
  <si>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</si>
  <si>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</si>
  <si>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</si>
  <si>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</si>
  <si>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</si>
  <si>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</si>
  <si>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</si>
  <si>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</si>
  <si>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</si>
  <si>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</si>
  <si>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</si>
  <si>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</si>
  <si>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</si>
  <si>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</si>
  <si>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</si>
  <si>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</si>
  <si>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</si>
  <si>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</si>
  <si>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</si>
  <si>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</si>
  <si>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</si>
  <si>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</si>
  <si>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</si>
  <si>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</si>
  <si>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</si>
  <si>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</si>
  <si>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</si>
  <si>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</si>
  <si>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</si>
  <si>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</si>
  <si>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</si>
  <si>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</si>
  <si>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</si>
  <si>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</si>
  <si>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</si>
  <si>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</si>
  <si>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</si>
  <si>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</si>
  <si>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</si>
  <si>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</si>
  <si>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</si>
  <si>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</si>
  <si>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</si>
  <si>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</si>
  <si>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</si>
  <si>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</si>
  <si>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</si>
  <si>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</si>
  <si>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</si>
  <si>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</si>
  <si>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</si>
  <si>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</si>
  <si>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</si>
  <si>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</si>
  <si>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</si>
  <si>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</si>
  <si>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</si>
  <si>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</si>
  <si>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</si>
  <si>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</si>
  <si>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</si>
  <si>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</si>
  <si>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</si>
  <si>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</si>
  <si>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</si>
  <si>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</si>
  <si>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</si>
  <si>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</si>
  <si>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</si>
  <si>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</si>
  <si>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</si>
  <si>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</si>
  <si>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</si>
  <si>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</si>
  <si>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</si>
  <si>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</si>
  <si>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</si>
  <si>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</si>
  <si>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</si>
  <si>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</si>
  <si>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</si>
  <si>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</si>
  <si>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</si>
  <si>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</si>
  <si>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</si>
  <si>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</si>
  <si>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</si>
  <si>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</si>
  <si>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</si>
  <si>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</si>
  <si>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</si>
  <si>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</si>
  <si>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</si>
  <si>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</si>
  <si>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</si>
  <si>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</si>
  <si>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</si>
  <si>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</si>
  <si>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</si>
  <si>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</si>
  <si>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</si>
  <si>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</si>
  <si>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</si>
  <si>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</si>
  <si>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</si>
  <si>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</si>
  <si>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</si>
  <si>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</si>
  <si>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</si>
  <si>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</si>
  <si>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</si>
  <si>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</si>
  <si>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</si>
  <si>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</si>
  <si>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</si>
  <si>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</si>
  <si>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</si>
  <si>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</si>
  <si>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</si>
  <si>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</si>
  <si>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</si>
  <si>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</si>
  <si>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</si>
  <si>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</si>
  <si>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</si>
  <si>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</si>
  <si>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</si>
  <si>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</si>
  <si>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</si>
  <si>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</si>
  <si>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</si>
  <si>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</si>
  <si>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</si>
  <si>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</si>
  <si>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</si>
  <si>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</si>
  <si>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</si>
  <si>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</si>
  <si>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</si>
  <si>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</si>
  <si>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</si>
  <si>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</si>
  <si>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</si>
  <si>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</si>
  <si>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</si>
  <si>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</si>
  <si>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</si>
  <si>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</si>
  <si>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</si>
  <si>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</si>
  <si>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</si>
  <si>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</si>
  <si>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</si>
  <si>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</si>
  <si>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</si>
  <si>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</si>
  <si>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</si>
  <si>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</si>
  <si>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</si>
  <si>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</si>
  <si>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</si>
  <si>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</si>
  <si>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</si>
  <si>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</si>
  <si>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</si>
  <si>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</si>
  <si>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</si>
  <si>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</si>
  <si>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</si>
  <si>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</si>
  <si>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</si>
  <si>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</si>
  <si>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</si>
  <si>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</si>
  <si>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</si>
  <si>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</si>
  <si>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</si>
  <si>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</si>
  <si>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</si>
  <si>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</si>
  <si>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</si>
  <si>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</si>
  <si>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</si>
  <si>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</si>
  <si>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</si>
  <si>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</si>
  <si>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</si>
  <si>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</si>
  <si>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</si>
  <si>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</si>
  <si>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</si>
  <si>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</si>
  <si>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</si>
  <si>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</si>
  <si>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</si>
  <si>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</si>
  <si>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</si>
  <si>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</si>
  <si>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</si>
  <si>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</si>
  <si>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</si>
  <si>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</si>
  <si>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</si>
  <si>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</si>
  <si>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</si>
  <si>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</si>
  <si>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</si>
  <si>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</si>
  <si>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</si>
  <si>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</si>
  <si>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</si>
  <si>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</si>
  <si>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</si>
  <si>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</si>
  <si>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</si>
  <si>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</si>
  <si>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</si>
  <si>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</si>
  <si>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</si>
  <si>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</si>
  <si>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</si>
  <si>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</si>
  <si>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</si>
  <si>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</si>
  <si>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</si>
  <si>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</si>
  <si>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</si>
  <si>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</si>
  <si>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</si>
  <si>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</si>
  <si>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</si>
  <si>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</si>
  <si>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</si>
  <si>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</si>
  <si>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</si>
  <si>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</si>
  <si>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</si>
  <si>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</si>
  <si>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</si>
  <si>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</si>
  <si>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</si>
  <si>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</si>
  <si>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</si>
  <si>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</si>
  <si>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</si>
  <si>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</si>
  <si>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</si>
  <si>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</si>
  <si>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</si>
  <si>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</si>
  <si>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</si>
  <si>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</si>
  <si>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</si>
  <si>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</si>
  <si>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</si>
  <si>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</si>
  <si>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</si>
  <si>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</si>
  <si>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</si>
  <si>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</si>
  <si>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</si>
  <si>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</si>
  <si>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</si>
  <si>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</si>
  <si>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</si>
  <si>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</si>
  <si>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</si>
  <si>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</si>
  <si>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</si>
  <si>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</si>
  <si>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</si>
  <si>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</si>
  <si>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</si>
  <si>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</si>
  <si>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</si>
  <si>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</si>
  <si>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</si>
  <si>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</si>
  <si>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</si>
  <si>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</si>
  <si>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</si>
  <si>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</si>
  <si>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</si>
  <si>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</si>
  <si>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</si>
  <si>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</si>
  <si>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</si>
  <si>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</si>
  <si>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</si>
  <si>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</si>
  <si>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</si>
  <si>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</si>
  <si>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</si>
  <si>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</si>
  <si>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</si>
  <si>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</si>
  <si>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</si>
  <si>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</si>
  <si>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</si>
  <si>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</si>
  <si>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</si>
  <si>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</si>
  <si>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</si>
  <si>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</si>
  <si>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</si>
  <si>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</si>
  <si>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</si>
  <si>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</si>
  <si>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</si>
  <si>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</si>
  <si>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</si>
  <si>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</si>
  <si>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</si>
  <si>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</si>
  <si>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</si>
  <si>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</si>
  <si>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</si>
  <si>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</si>
  <si>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</si>
  <si>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</si>
  <si>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</si>
  <si>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</si>
  <si>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</si>
  <si>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</si>
  <si>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</si>
  <si>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</si>
  <si>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</si>
  <si>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</si>
  <si>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</si>
  <si>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</si>
  <si>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</si>
  <si>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</si>
  <si>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</si>
  <si>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</si>
  <si>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</si>
  <si>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</si>
  <si>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</si>
  <si>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</si>
  <si>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</si>
  <si>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</si>
  <si>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</si>
  <si>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</si>
  <si>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</si>
  <si>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</si>
  <si>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</si>
  <si>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</si>
  <si>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</si>
  <si>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</si>
  <si>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</si>
  <si>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</si>
  <si>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</si>
  <si>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</si>
  <si>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</si>
  <si>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</si>
  <si>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</si>
  <si>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</si>
  <si>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</si>
  <si>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</si>
  <si>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</si>
  <si>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</si>
  <si>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</si>
  <si>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</si>
  <si>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</si>
  <si>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</si>
  <si>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</si>
  <si>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</si>
  <si>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</si>
  <si>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</si>
  <si>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</si>
  <si>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</si>
  <si>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</si>
  <si>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</si>
  <si>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</si>
  <si>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</si>
  <si>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</si>
  <si>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</si>
  <si>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</si>
  <si>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</si>
  <si>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</si>
  <si>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</si>
  <si>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</si>
  <si>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</si>
  <si>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</si>
  <si>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</si>
  <si>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</si>
  <si>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</si>
  <si>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</si>
  <si>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</si>
  <si>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</si>
  <si>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</si>
  <si>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</si>
  <si>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</si>
  <si>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</si>
  <si>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</si>
  <si>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</si>
  <si>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</si>
  <si>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</si>
  <si>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</si>
  <si>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</si>
  <si>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</si>
  <si>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</si>
  <si>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</si>
  <si>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</si>
  <si>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</si>
  <si>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</si>
  <si>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</si>
  <si>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</si>
  <si>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</si>
  <si>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</si>
  <si>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</si>
  <si>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</si>
  <si>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</si>
  <si>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</si>
  <si>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</si>
  <si>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</si>
  <si>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</si>
  <si>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</si>
  <si>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</si>
  <si>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</si>
  <si>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</si>
  <si>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</si>
  <si>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</si>
  <si>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</si>
  <si>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</si>
  <si>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</si>
  <si>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</si>
  <si>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</si>
  <si>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</si>
  <si>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</si>
  <si>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</si>
  <si>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</si>
  <si>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</si>
  <si>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</si>
  <si>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</si>
  <si>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</si>
  <si>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</si>
  <si>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</si>
  <si>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</si>
  <si>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</si>
  <si>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</si>
  <si>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</si>
  <si>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</si>
  <si>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</si>
  <si>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</si>
  <si>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</si>
  <si>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</si>
  <si>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</si>
  <si>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</si>
  <si>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</si>
  <si>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</si>
  <si>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</si>
  <si>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</si>
  <si>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</si>
  <si>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</si>
  <si>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</si>
  <si>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</si>
  <si>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</si>
  <si>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</si>
  <si>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</si>
  <si>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</si>
  <si>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</si>
  <si>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</si>
  <si>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</si>
  <si>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</si>
  <si>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</si>
  <si>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</si>
  <si>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</si>
  <si>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</si>
  <si>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</si>
  <si>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</si>
  <si>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</si>
  <si>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</si>
  <si>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</si>
  <si>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</si>
  <si>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</si>
  <si>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</si>
  <si>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</si>
  <si>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</si>
  <si>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</si>
  <si>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</si>
  <si>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</si>
  <si>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</si>
  <si>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</si>
  <si>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</si>
  <si>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</si>
  <si>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</si>
  <si>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</si>
  <si>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</si>
  <si>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</si>
  <si>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</si>
  <si>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</si>
  <si>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</si>
  <si>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</si>
  <si>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</si>
  <si>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</si>
  <si>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</si>
  <si>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</si>
  <si>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</si>
  <si>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</si>
  <si>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</si>
  <si>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</si>
  <si>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</si>
  <si>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</si>
  <si>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</si>
  <si>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</si>
  <si>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</si>
  <si>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</si>
  <si>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</si>
  <si>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</si>
  <si>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</si>
  <si>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</si>
  <si>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</si>
  <si>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</si>
  <si>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</si>
  <si>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</si>
  <si>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</si>
  <si>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</si>
  <si>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</si>
  <si>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</si>
  <si>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</si>
  <si>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</si>
  <si>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</si>
  <si>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</si>
  <si>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</si>
  <si>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</si>
  <si>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</si>
  <si>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</si>
  <si>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</si>
  <si>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</si>
  <si>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</si>
  <si>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</si>
  <si>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</si>
  <si>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</si>
  <si>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</si>
  <si>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</si>
  <si>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</si>
  <si>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</si>
  <si>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</si>
  <si>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</si>
  <si>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</si>
  <si>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</si>
  <si>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</si>
  <si>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</si>
  <si>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</si>
  <si>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</si>
  <si>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</si>
  <si>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</si>
  <si>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</si>
  <si>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</si>
  <si>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</si>
  <si>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</si>
  <si>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</si>
  <si>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</si>
  <si>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</si>
  <si>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</si>
  <si>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</si>
  <si>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</si>
  <si>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</si>
  <si>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</si>
  <si>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</si>
  <si>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</si>
  <si>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</si>
  <si>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</si>
  <si>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</si>
  <si>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</si>
  <si>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</si>
  <si>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</si>
  <si>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</si>
  <si>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</si>
  <si>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</si>
  <si>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</si>
  <si>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</si>
  <si>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</si>
  <si>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</si>
  <si>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</si>
  <si>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</si>
  <si>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</si>
  <si>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</si>
  <si>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</si>
  <si>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</si>
  <si>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</si>
  <si>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</si>
  <si>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</si>
  <si>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</si>
  <si>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</si>
  <si>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</si>
  <si>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</si>
  <si>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</si>
  <si>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</si>
  <si>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</si>
  <si>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</si>
  <si>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</si>
  <si>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</si>
  <si>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</si>
  <si>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</si>
  <si>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</si>
  <si>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</si>
  <si>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</si>
  <si>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</si>
  <si>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</si>
  <si>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</si>
  <si>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</si>
  <si>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</si>
  <si>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</si>
  <si>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</si>
  <si>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</si>
  <si>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</si>
  <si>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</si>
  <si>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</si>
  <si>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</si>
  <si>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</si>
  <si>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</si>
  <si>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</si>
  <si>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</si>
  <si>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</si>
  <si>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</si>
  <si>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</si>
  <si>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</si>
  <si>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</si>
  <si>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</si>
  <si>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</si>
  <si>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</si>
  <si>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</si>
  <si>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</si>
  <si>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</si>
  <si>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</si>
  <si>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</si>
  <si>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</si>
  <si>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</si>
  <si>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</si>
  <si>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</si>
  <si>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</si>
  <si>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</si>
  <si>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</si>
  <si>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</si>
  <si>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</si>
  <si>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</si>
  <si>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</si>
  <si>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</si>
  <si>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</si>
  <si>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</si>
  <si>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</si>
  <si>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</si>
  <si>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</si>
  <si>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</si>
  <si>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</si>
  <si>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</si>
  <si>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</si>
  <si>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</si>
  <si>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</si>
  <si>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</si>
  <si>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</si>
  <si>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</si>
  <si>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</si>
  <si>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</si>
  <si>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</si>
  <si>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</si>
  <si>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</si>
  <si>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</si>
  <si>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</si>
  <si>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</si>
  <si>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</si>
  <si>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</si>
  <si>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</si>
  <si>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</si>
  <si>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</si>
  <si>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</si>
  <si>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</si>
  <si>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</si>
  <si>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</si>
  <si>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</si>
  <si>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</si>
  <si>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</si>
  <si>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</si>
  <si>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</si>
  <si>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</si>
  <si>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</si>
  <si>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</si>
  <si>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</si>
  <si>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</si>
  <si>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</si>
  <si>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</si>
  <si>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</si>
  <si>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</si>
  <si>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</si>
  <si>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</si>
  <si>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</si>
  <si>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</si>
  <si>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</si>
  <si>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</si>
  <si>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</si>
  <si>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</si>
  <si>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</si>
  <si>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</si>
  <si>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</si>
  <si>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</si>
  <si>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</si>
  <si>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</si>
  <si>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</si>
  <si>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</si>
  <si>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</si>
  <si>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</si>
  <si>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</si>
  <si>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</si>
  <si>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</si>
  <si>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</si>
  <si>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</si>
  <si>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</si>
  <si>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</si>
  <si>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</si>
  <si>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</si>
  <si>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</si>
  <si>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</si>
  <si>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</si>
  <si>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</si>
  <si>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</si>
  <si>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</si>
  <si>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</si>
  <si>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</si>
  <si>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</si>
  <si>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</si>
  <si>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</si>
  <si>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</si>
  <si>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</si>
  <si>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</si>
  <si>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</si>
  <si>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</si>
  <si>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</si>
  <si>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</si>
  <si>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</si>
  <si>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</si>
  <si>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</si>
  <si>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</si>
  <si>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</si>
  <si>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</si>
  <si>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</si>
  <si>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</si>
  <si>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</si>
  <si>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</si>
  <si>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</si>
  <si>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</si>
  <si>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</si>
  <si>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</si>
  <si>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</si>
  <si>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</si>
  <si>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</si>
  <si>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</si>
  <si>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</si>
  <si>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</si>
  <si>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</si>
  <si>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</si>
  <si>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</si>
  <si>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</si>
  <si>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</si>
  <si>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</si>
  <si>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</si>
  <si>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</si>
  <si>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</si>
  <si>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</si>
  <si>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</si>
  <si>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</si>
  <si>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</si>
  <si>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</si>
  <si>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</si>
  <si>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</si>
  <si>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</si>
  <si>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</si>
  <si>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</si>
  <si>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</si>
  <si>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</si>
  <si>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</si>
  <si>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</si>
  <si>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</si>
  <si>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</si>
  <si>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</si>
  <si>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</si>
  <si>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</si>
  <si>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</si>
  <si>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</si>
  <si>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</si>
  <si>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</si>
  <si>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</si>
  <si>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</si>
  <si>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</si>
  <si>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</si>
  <si>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</si>
  <si>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</si>
  <si>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</si>
  <si>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</si>
  <si>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</si>
  <si>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</si>
  <si>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</si>
  <si>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</si>
  <si>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</si>
  <si>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</si>
  <si>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</si>
  <si>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</si>
  <si>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</si>
  <si>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</si>
  <si>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</si>
  <si>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</si>
  <si>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</si>
  <si>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</si>
  <si>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</si>
  <si>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</si>
  <si>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</si>
  <si>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</si>
  <si>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</si>
  <si>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</si>
  <si>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</si>
  <si>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</si>
  <si>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</si>
  <si>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</si>
  <si>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</si>
  <si>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</si>
  <si>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</si>
  <si>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</si>
  <si>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</si>
  <si>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</si>
  <si>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</si>
  <si>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</si>
  <si>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</si>
  <si>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</si>
  <si>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</si>
  <si>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</si>
  <si>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</si>
  <si>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</si>
  <si>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</si>
  <si>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</si>
  <si>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</si>
  <si>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</si>
  <si>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</si>
  <si>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</si>
  <si>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</si>
  <si>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</si>
  <si>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</si>
  <si>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</si>
  <si>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</si>
  <si>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</si>
  <si>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</si>
  <si>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</si>
  <si>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</si>
  <si>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</si>
  <si>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</si>
  <si>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</si>
  <si>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</si>
  <si>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</si>
  <si>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</si>
  <si>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</si>
  <si>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</si>
  <si>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</si>
  <si>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</si>
  <si>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</si>
  <si>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</si>
  <si>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</si>
  <si>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</si>
  <si>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</si>
  <si>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</si>
  <si>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</si>
  <si>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</si>
  <si>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</si>
  <si>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</si>
  <si>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</si>
  <si>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</si>
  <si>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</si>
  <si>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</si>
  <si>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</si>
  <si>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</si>
  <si>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</si>
  <si>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</si>
  <si>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</si>
  <si>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</si>
  <si>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</si>
  <si>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</si>
  <si>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</si>
  <si>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</si>
  <si>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</si>
  <si>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</si>
  <si>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</si>
  <si>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</si>
  <si>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</si>
  <si>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</si>
  <si>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</si>
  <si>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</si>
  <si>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</si>
  <si>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</si>
  <si>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</si>
  <si>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</si>
  <si>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</si>
  <si>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</si>
  <si>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</si>
  <si>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</si>
  <si>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</si>
  <si>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</si>
  <si>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</si>
  <si>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</si>
  <si>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</si>
  <si>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</si>
  <si>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</si>
  <si>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</si>
  <si>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</si>
  <si>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</si>
  <si>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</si>
  <si>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</si>
  <si>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</si>
  <si>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</si>
  <si>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</si>
  <si>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</si>
  <si>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</si>
  <si>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</si>
  <si>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</si>
  <si>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</si>
  <si>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</si>
  <si>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</si>
  <si>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</si>
  <si>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</si>
  <si>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</si>
  <si>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</si>
  <si>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</si>
  <si>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</si>
  <si>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</si>
  <si>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</si>
  <si>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</si>
  <si>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</si>
  <si>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</si>
  <si>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</si>
  <si>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</si>
  <si>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</si>
  <si>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</si>
  <si>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</si>
  <si>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</si>
  <si>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</si>
  <si>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</si>
  <si>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</si>
  <si>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</si>
  <si>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</si>
  <si>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</si>
  <si>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</si>
  <si>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</si>
  <si>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</si>
  <si>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</si>
  <si>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</si>
  <si>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</si>
  <si>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</si>
  <si>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</si>
  <si>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</si>
  <si>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</si>
  <si>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</si>
  <si>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</si>
  <si>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</si>
  <si>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</si>
  <si>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</si>
  <si>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</si>
  <si>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</si>
  <si>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</si>
  <si>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</si>
  <si>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</si>
  <si>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</si>
  <si>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</si>
  <si>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</si>
  <si>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</si>
  <si>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</si>
  <si>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</si>
  <si>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</si>
  <si>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</si>
  <si>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</si>
  <si>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</si>
  <si>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</si>
  <si>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</si>
  <si>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</si>
  <si>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</si>
  <si>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</si>
  <si>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</si>
  <si>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</si>
  <si>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</si>
  <si>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</si>
  <si>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</si>
  <si>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</si>
  <si>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</si>
  <si>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</si>
  <si>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</si>
  <si>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</si>
  <si>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</si>
  <si>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</si>
  <si>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</si>
  <si>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</si>
  <si>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</si>
  <si>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</si>
  <si>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</si>
  <si>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</si>
  <si>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</si>
  <si>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</si>
  <si>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</si>
  <si>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</si>
  <si>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</si>
  <si>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</si>
  <si>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</si>
  <si>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</si>
  <si>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</si>
  <si>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</si>
  <si>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</si>
  <si>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</si>
  <si>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</si>
  <si>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</si>
  <si>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</si>
  <si>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</si>
  <si>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</si>
  <si>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</si>
  <si>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</si>
  <si>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</si>
  <si>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</si>
  <si>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</si>
  <si>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</si>
  <si>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</si>
  <si>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</si>
  <si>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</si>
  <si>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</si>
  <si>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</si>
  <si>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</si>
  <si>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</si>
  <si>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</si>
  <si>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</si>
  <si>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</si>
  <si>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</si>
  <si>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</si>
  <si>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</si>
  <si>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</si>
  <si>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</si>
  <si>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</si>
  <si>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</si>
  <si>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</si>
  <si>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</si>
  <si>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</si>
  <si>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</si>
  <si>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</si>
  <si>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</si>
  <si>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</si>
  <si>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</si>
  <si>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</si>
  <si>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</si>
  <si>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</si>
  <si>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</si>
  <si>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</si>
  <si>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</si>
  <si>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</si>
  <si>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</si>
  <si>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</si>
  <si>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</si>
  <si>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</si>
  <si>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</si>
  <si>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</si>
  <si>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</si>
  <si>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</si>
  <si>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</si>
  <si>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</si>
  <si>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</si>
  <si>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</si>
  <si>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</si>
  <si>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</si>
  <si>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</si>
  <si>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</si>
  <si>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</si>
  <si>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</si>
  <si>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</si>
  <si>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</si>
  <si>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</si>
  <si>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</si>
  <si>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</si>
  <si>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</si>
  <si>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</si>
  <si>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</si>
  <si>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</si>
  <si>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</si>
  <si>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</si>
  <si>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</si>
  <si>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</si>
  <si>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</si>
  <si>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</si>
  <si>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</si>
  <si>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</si>
  <si>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</si>
  <si>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</si>
  <si>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</si>
  <si>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</si>
  <si>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</si>
  <si>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</si>
  <si>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</si>
  <si>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</si>
  <si>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</si>
  <si>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</si>
  <si>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</si>
  <si>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</si>
  <si>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</si>
  <si>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</si>
  <si>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</si>
  <si>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</si>
  <si>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</si>
  <si>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</si>
  <si>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</si>
  <si>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</si>
  <si>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</si>
  <si>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</si>
  <si>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</si>
  <si>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</si>
  <si>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</si>
  <si>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</si>
  <si>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</si>
  <si>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</si>
  <si>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</si>
  <si>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</si>
  <si>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</si>
  <si>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</si>
  <si>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</si>
  <si>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</si>
  <si>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</si>
  <si>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</si>
  <si>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</si>
  <si>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</si>
  <si>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</si>
  <si>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</si>
  <si>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</si>
  <si>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</si>
  <si>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</si>
  <si>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</si>
  <si>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</si>
  <si>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</si>
  <si>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</si>
  <si>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</si>
  <si>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</si>
  <si>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</si>
  <si>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</si>
  <si>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</si>
  <si>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</si>
  <si>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</si>
  <si>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</si>
  <si>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</si>
  <si>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</si>
  <si>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</si>
  <si>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</si>
  <si>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</si>
  <si>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</si>
  <si>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</si>
  <si>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</si>
  <si>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</si>
  <si>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</si>
  <si>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</si>
  <si>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</si>
  <si>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</si>
  <si>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</si>
  <si>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</si>
  <si>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</si>
  <si>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</si>
  <si>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</si>
  <si>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</si>
  <si>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</si>
  <si>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</si>
  <si>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</si>
  <si>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</si>
  <si>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</si>
  <si>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</si>
  <si>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</si>
  <si>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</si>
  <si>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</si>
  <si>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</si>
  <si>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</si>
  <si>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</si>
  <si>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</si>
  <si>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</si>
  <si>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</si>
  <si>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</si>
  <si>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</si>
  <si>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</si>
  <si>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</si>
  <si>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</si>
  <si>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</si>
  <si>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</si>
  <si>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</si>
  <si>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</si>
  <si>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</si>
  <si>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</si>
  <si>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</si>
  <si>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</si>
  <si>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</si>
  <si>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</si>
  <si>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</si>
  <si>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</si>
  <si>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</si>
  <si>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</si>
  <si>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</si>
  <si>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</si>
  <si>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</si>
  <si>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</si>
  <si>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</si>
  <si>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</si>
  <si>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</si>
  <si>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</si>
  <si>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</si>
  <si>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</si>
  <si>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</si>
  <si>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</si>
  <si>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</si>
  <si>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</si>
  <si>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</si>
  <si>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</si>
  <si>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</si>
  <si>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</si>
  <si>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</si>
  <si>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</si>
  <si>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</si>
  <si>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</si>
  <si>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</si>
  <si>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</si>
  <si>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</si>
  <si>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</si>
  <si>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</si>
  <si>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</si>
  <si>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</si>
  <si>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</si>
  <si>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</si>
  <si>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</si>
  <si>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</si>
  <si>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</si>
  <si>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</si>
  <si>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</si>
  <si>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</si>
  <si>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</si>
  <si>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</si>
  <si>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</si>
  <si>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</si>
  <si>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</si>
  <si>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</si>
  <si>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</si>
  <si>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</si>
  <si>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</si>
  <si>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</si>
  <si>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</si>
  <si>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</si>
  <si>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</si>
  <si>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</si>
  <si>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</si>
  <si>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</si>
  <si>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</si>
  <si>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</si>
  <si>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</si>
  <si>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</si>
  <si>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</si>
  <si>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</si>
  <si>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</si>
  <si>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</si>
  <si>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</si>
  <si>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</si>
  <si>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</si>
  <si>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</si>
  <si>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</si>
  <si>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</si>
  <si>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</si>
  <si>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</si>
  <si>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</si>
  <si>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</si>
  <si>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</si>
  <si>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</si>
  <si>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</si>
  <si>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</si>
  <si>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</si>
  <si>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</si>
  <si>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</si>
  <si>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</si>
  <si>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</si>
  <si>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</si>
  <si>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</si>
  <si>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</si>
  <si>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</si>
  <si>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</si>
  <si>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</si>
  <si>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</si>
  <si>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</si>
  <si>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</si>
  <si>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</si>
  <si>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</si>
  <si>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</si>
  <si>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</si>
  <si>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</si>
  <si>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</si>
  <si>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</si>
  <si>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</si>
  <si>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</si>
  <si>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</si>
  <si>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</si>
  <si>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</si>
  <si>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</si>
  <si>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</si>
  <si>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</si>
  <si>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</si>
  <si>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</si>
  <si>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</si>
  <si>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</si>
  <si>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</si>
  <si>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</si>
  <si>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</si>
  <si>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</si>
  <si>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</si>
  <si>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</si>
  <si>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</si>
  <si>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</si>
  <si>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</si>
  <si>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</si>
  <si>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</si>
  <si>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</si>
  <si>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</si>
  <si>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</si>
  <si>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</si>
  <si>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</si>
  <si>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</si>
  <si>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</si>
  <si>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</si>
  <si>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</si>
  <si>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</si>
  <si>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</si>
  <si>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</si>
  <si>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</si>
  <si>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</si>
  <si>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</si>
  <si>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</si>
  <si>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</si>
  <si>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</si>
  <si>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</si>
  <si>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</si>
  <si>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</si>
  <si>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</si>
  <si>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</si>
  <si>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</si>
  <si>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</si>
  <si>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</si>
  <si>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</si>
  <si>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</si>
  <si>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</si>
  <si>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</si>
  <si>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</si>
  <si>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</si>
  <si>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</si>
  <si>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</si>
  <si>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</si>
  <si>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</si>
  <si>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</si>
  <si>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</si>
  <si>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</si>
  <si>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</si>
  <si>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</si>
  <si>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</si>
  <si>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</si>
  <si>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</si>
  <si>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</si>
  <si>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</si>
  <si>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</si>
  <si>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</si>
  <si>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</si>
  <si>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</si>
  <si>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</si>
  <si>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</si>
  <si>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</si>
  <si>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</si>
  <si>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</si>
  <si>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</si>
  <si>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</si>
  <si>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</si>
  <si>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</si>
  <si>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</si>
  <si>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</si>
  <si>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</si>
  <si>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</si>
  <si>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</si>
  <si>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</si>
  <si>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</si>
  <si>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</si>
  <si>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</si>
  <si>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</si>
  <si>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</si>
  <si>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</si>
  <si>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</si>
  <si>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</si>
  <si>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</si>
  <si>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</si>
  <si>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</si>
  <si>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</si>
  <si>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</si>
  <si>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</si>
  <si>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</si>
  <si>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</si>
  <si>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</si>
  <si>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</si>
  <si>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</si>
  <si>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</si>
  <si>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</si>
  <si>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</si>
  <si>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</si>
  <si>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</si>
  <si>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</si>
  <si>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</si>
  <si>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</si>
  <si>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</si>
  <si>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</si>
  <si>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</si>
  <si>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</si>
  <si>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</si>
  <si>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</si>
  <si>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</si>
  <si>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</si>
  <si>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</si>
  <si>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</si>
  <si>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</si>
  <si>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</si>
  <si>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</si>
  <si>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</si>
  <si>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</si>
  <si>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</si>
  <si>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</si>
  <si>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</si>
  <si>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</si>
  <si>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</si>
  <si>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</si>
  <si>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</si>
  <si>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</si>
  <si>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</si>
  <si>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</si>
  <si>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</si>
  <si>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</si>
  <si>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</si>
  <si>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</si>
  <si>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</si>
  <si>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</si>
  <si>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</si>
  <si>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</si>
  <si>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</si>
  <si>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</si>
  <si>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</si>
  <si>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</si>
  <si>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</si>
  <si>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</si>
  <si>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</si>
  <si>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</si>
  <si>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</si>
  <si>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</si>
  <si>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</si>
  <si>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</si>
  <si>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</si>
  <si>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</si>
  <si>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</si>
  <si>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</si>
  <si>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</si>
  <si>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</si>
  <si>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</si>
  <si>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</si>
  <si>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</si>
  <si>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</si>
  <si>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</si>
  <si>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</si>
  <si>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</si>
  <si>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</si>
  <si>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</si>
  <si>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</si>
  <si>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</si>
  <si>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</si>
  <si>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</si>
  <si>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</si>
  <si>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</si>
  <si>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</si>
  <si>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</si>
  <si>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</si>
  <si>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</si>
  <si>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</si>
  <si>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</si>
  <si>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</si>
  <si>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</si>
  <si>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</si>
  <si>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</si>
  <si>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</si>
  <si>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</si>
  <si>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</si>
  <si>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</si>
  <si>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</si>
  <si>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</si>
  <si>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</si>
  <si>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</si>
  <si>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</si>
  <si>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</si>
  <si>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</si>
  <si>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</si>
  <si>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</si>
  <si>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</si>
  <si>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</si>
  <si>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</si>
  <si>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</si>
  <si>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</si>
  <si>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</si>
  <si>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</si>
  <si>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</si>
  <si>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</si>
  <si>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</si>
  <si>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</si>
  <si>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</si>
  <si>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</si>
  <si>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</si>
  <si>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</si>
  <si>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</si>
  <si>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</si>
  <si>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</si>
  <si>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</si>
  <si>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</si>
  <si>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</si>
  <si>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</si>
  <si>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</si>
  <si>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</si>
  <si>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</si>
  <si>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</si>
  <si>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</si>
  <si>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</si>
  <si>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</si>
  <si>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</si>
  <si>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</si>
  <si>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</si>
  <si>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</si>
  <si>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</si>
  <si>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</si>
  <si>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</si>
  <si>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</si>
  <si>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</si>
  <si>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</si>
  <si>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</si>
  <si>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</si>
  <si>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</si>
  <si>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</si>
  <si>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</si>
  <si>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</si>
  <si>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</si>
  <si>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</si>
  <si>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</si>
  <si>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</si>
  <si>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</si>
  <si>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</si>
  <si>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</si>
  <si>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</si>
  <si>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</si>
  <si>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</si>
  <si>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</si>
  <si>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</si>
  <si>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</si>
  <si>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</si>
  <si>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</si>
  <si>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</si>
  <si>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</si>
  <si>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</si>
  <si>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</si>
  <si>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</si>
  <si>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</si>
  <si>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</si>
  <si>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</si>
  <si>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</si>
  <si>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</si>
  <si>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</si>
  <si>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</si>
  <si>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</si>
  <si>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</si>
  <si>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</si>
  <si>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</si>
  <si>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</si>
  <si>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</si>
  <si>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</si>
  <si>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</si>
  <si>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</si>
  <si>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</si>
  <si>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</si>
  <si>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</si>
  <si>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</si>
  <si>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</si>
  <si>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</si>
  <si>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</si>
  <si>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</si>
  <si>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</si>
  <si>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</si>
  <si>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</si>
  <si>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</si>
  <si>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</si>
  <si>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</si>
  <si>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</si>
  <si>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</si>
  <si>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</si>
  <si>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</si>
  <si>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</si>
  <si>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</si>
  <si>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</si>
  <si>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</si>
  <si>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</si>
  <si>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</si>
  <si>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</si>
  <si>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</si>
  <si>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</si>
  <si>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</si>
  <si>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</si>
  <si>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</si>
  <si>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</si>
  <si>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</si>
  <si>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</si>
  <si>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</si>
  <si>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</si>
  <si>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</si>
  <si>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</si>
  <si>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</si>
  <si>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</si>
  <si>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</si>
  <si>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</si>
  <si>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</si>
  <si>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</si>
  <si>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</si>
  <si>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</si>
  <si>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</si>
  <si>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</si>
  <si>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</si>
  <si>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</si>
  <si>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</si>
  <si>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</si>
  <si>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</si>
  <si>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</si>
  <si>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</si>
  <si>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</si>
  <si>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</si>
  <si>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</si>
  <si>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</si>
  <si>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</si>
  <si>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</si>
  <si>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</si>
  <si>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</si>
  <si>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</si>
  <si>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</si>
  <si>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</si>
  <si>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</si>
  <si>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</si>
  <si>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</si>
  <si>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</si>
  <si>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</si>
  <si>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</si>
  <si>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</si>
  <si>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</si>
  <si>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</si>
  <si>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</si>
  <si>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</si>
  <si>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</si>
  <si>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</si>
  <si>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</si>
  <si>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</si>
  <si>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</si>
  <si>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</si>
  <si>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</si>
  <si>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</si>
  <si>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</si>
  <si>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</si>
  <si>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</si>
  <si>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</si>
  <si>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</si>
  <si>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</si>
  <si>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</si>
  <si>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</si>
  <si>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</si>
  <si>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</si>
  <si>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</si>
  <si>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</si>
  <si>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</si>
  <si>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</si>
  <si>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</si>
  <si>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</si>
  <si>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</si>
  <si>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</si>
  <si>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</si>
  <si>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</si>
  <si>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</si>
  <si>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</si>
  <si>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</si>
  <si>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</si>
  <si>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</si>
  <si>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</si>
  <si>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</si>
  <si>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</si>
  <si>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</si>
  <si>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</si>
  <si>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</si>
  <si>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</si>
  <si>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</si>
  <si>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</si>
  <si>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</si>
  <si>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</si>
  <si>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</si>
  <si>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</si>
  <si>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</si>
  <si>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</si>
  <si>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</si>
  <si>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</si>
  <si>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</si>
  <si>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</si>
  <si>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</si>
  <si>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</si>
  <si>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</si>
  <si>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</si>
  <si>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</si>
  <si>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</si>
  <si>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</si>
  <si>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</si>
  <si>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</si>
  <si>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</si>
  <si>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</si>
  <si>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</si>
  <si>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</si>
  <si>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</si>
  <si>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</si>
  <si>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</si>
  <si>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</si>
  <si>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</si>
  <si>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</si>
  <si>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</si>
  <si>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</si>
  <si>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</si>
  <si>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</si>
  <si>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</si>
  <si>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</si>
  <si>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</si>
  <si>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</si>
  <si>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</si>
  <si>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</si>
  <si>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</si>
  <si>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</si>
  <si>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</si>
  <si>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</si>
  <si>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</si>
  <si>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</si>
  <si>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</si>
  <si>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</si>
  <si>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</si>
  <si>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</si>
  <si>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</si>
  <si>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</si>
  <si>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</si>
  <si>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</si>
  <si>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</si>
  <si>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</si>
  <si>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</si>
  <si>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</si>
  <si>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</si>
  <si>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</si>
  <si>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</si>
  <si>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</si>
  <si>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</si>
  <si>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</si>
  <si>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</si>
  <si>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</si>
  <si>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</si>
  <si>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</si>
  <si>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</si>
  <si>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</si>
  <si>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</si>
  <si>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</si>
  <si>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</si>
  <si>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</si>
  <si>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</si>
  <si>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</si>
  <si>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</si>
  <si>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</si>
  <si>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</si>
  <si>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</si>
  <si>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</si>
  <si>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</si>
  <si>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</si>
  <si>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</si>
  <si>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</si>
  <si>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</si>
  <si>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</si>
  <si>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</si>
  <si>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</si>
  <si>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</si>
  <si>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</si>
  <si>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</si>
  <si>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</si>
  <si>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</si>
  <si>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</si>
  <si>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</si>
  <si>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</si>
  <si>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</si>
  <si>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</si>
  <si>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</si>
  <si>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</si>
  <si>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</si>
  <si>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</si>
  <si>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</si>
  <si>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</si>
  <si>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</si>
  <si>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</si>
  <si>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</si>
  <si>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</si>
  <si>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</si>
  <si>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</si>
  <si>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</si>
  <si>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</si>
  <si>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</si>
  <si>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</si>
  <si>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</si>
  <si>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</si>
  <si>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</si>
  <si>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</si>
  <si>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</si>
  <si>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</si>
  <si>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</si>
  <si>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</si>
  <si>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</si>
  <si>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</si>
  <si>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</si>
  <si>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</si>
  <si>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</si>
  <si>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</si>
  <si>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</si>
  <si>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</si>
  <si>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</si>
  <si>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</si>
  <si>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</si>
  <si>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</si>
  <si>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</si>
  <si>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</si>
  <si>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</si>
  <si>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</si>
  <si>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</si>
  <si>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</si>
  <si>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</si>
  <si>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</si>
  <si>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</si>
  <si>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</si>
  <si>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</si>
  <si>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</si>
  <si>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</si>
  <si>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</si>
  <si>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</si>
  <si>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</si>
  <si>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</si>
  <si>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</si>
  <si>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</si>
  <si>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</si>
  <si>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</si>
  <si>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</si>
  <si>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</si>
  <si>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</si>
  <si>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</si>
  <si>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</si>
  <si>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</si>
  <si>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</si>
  <si>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</si>
  <si>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</si>
  <si>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</si>
  <si>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</si>
  <si>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</si>
  <si>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</si>
  <si>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</si>
  <si>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</si>
  <si>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</si>
  <si>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</si>
  <si>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</si>
  <si>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</si>
  <si>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</si>
  <si>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</si>
  <si>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</si>
  <si>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</si>
  <si>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</si>
  <si>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</si>
  <si>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</si>
  <si>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</si>
  <si>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</si>
  <si>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</si>
  <si>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</si>
  <si>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</si>
  <si>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</si>
  <si>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</si>
  <si>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</si>
  <si>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</si>
  <si>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</si>
  <si>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</si>
  <si>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</si>
  <si>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</si>
  <si>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</si>
  <si>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</si>
  <si>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</si>
  <si>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</si>
  <si>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</si>
  <si>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</si>
  <si>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</si>
  <si>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</si>
  <si>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</si>
  <si>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</si>
  <si>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</si>
  <si>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</si>
  <si>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</si>
  <si>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</si>
  <si>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</si>
  <si>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</si>
  <si>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</si>
  <si>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</si>
  <si>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</si>
  <si>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</si>
  <si>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</si>
  <si>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</si>
  <si>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</si>
  <si>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</si>
  <si>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</si>
  <si>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</si>
  <si>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</si>
  <si>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</si>
  <si>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</si>
  <si>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</si>
  <si>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</si>
  <si>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</si>
  <si>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</si>
  <si>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</si>
  <si>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</si>
  <si>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</si>
  <si>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</si>
  <si>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</si>
  <si>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</si>
  <si>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</si>
  <si>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</si>
  <si>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</si>
  <si>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</si>
  <si>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</si>
  <si>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</si>
  <si>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</si>
  <si>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</si>
  <si>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</si>
  <si>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</si>
  <si>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</si>
  <si>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</si>
  <si>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</si>
  <si>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</si>
  <si>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</si>
  <si>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</si>
  <si>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</si>
  <si>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</si>
  <si>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</si>
  <si>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</si>
  <si>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</si>
  <si>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</si>
  <si>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</si>
  <si>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</si>
  <si>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</si>
  <si>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</si>
  <si>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</si>
  <si>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</si>
  <si>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</si>
  <si>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</si>
  <si>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</si>
  <si>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</si>
  <si>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</si>
  <si>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</si>
  <si>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</si>
  <si>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</si>
  <si>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</si>
  <si>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</si>
  <si>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</si>
  <si>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</si>
  <si>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</si>
  <si>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</si>
  <si>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</si>
  <si>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</si>
  <si>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</si>
  <si>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</si>
  <si>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</si>
  <si>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</si>
  <si>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</si>
  <si>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</si>
  <si>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</si>
  <si>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</si>
  <si>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</si>
  <si>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</si>
  <si>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</si>
  <si>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</si>
  <si>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</si>
  <si>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</si>
  <si>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</si>
  <si>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</si>
  <si>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</si>
  <si>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</si>
  <si>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</si>
  <si>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</si>
  <si>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</si>
  <si>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</si>
  <si>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</si>
  <si>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</si>
  <si>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</si>
  <si>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</si>
  <si>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</si>
  <si>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</si>
  <si>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</si>
  <si>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</si>
  <si>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</si>
  <si>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</si>
  <si>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</si>
  <si>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</si>
  <si>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</si>
  <si>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</si>
  <si>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</si>
  <si>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</si>
  <si>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</si>
  <si>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</si>
  <si>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</si>
  <si>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</si>
  <si>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</si>
  <si>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</si>
  <si>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</si>
  <si>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</si>
  <si>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</si>
  <si>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</si>
  <si>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</si>
  <si>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</si>
  <si>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</si>
  <si>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</si>
  <si>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</si>
  <si>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</si>
  <si>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</si>
  <si>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</si>
  <si>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</si>
  <si>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</si>
  <si>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</si>
  <si>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</si>
  <si>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</si>
  <si>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</si>
  <si>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</si>
  <si>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</si>
  <si>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</si>
  <si>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</si>
  <si>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</si>
  <si>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</si>
  <si>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</si>
  <si>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</si>
  <si>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</si>
  <si>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</si>
  <si>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</si>
  <si>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</si>
  <si>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</si>
  <si>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</si>
  <si>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</si>
  <si>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</si>
  <si>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</si>
  <si>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</si>
  <si>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</si>
  <si>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</si>
  <si>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</si>
  <si>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</si>
  <si>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</si>
  <si>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</si>
  <si>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</si>
  <si>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</si>
  <si>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</si>
  <si>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</si>
  <si>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</si>
  <si>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</si>
  <si>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</si>
  <si>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</si>
  <si>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</si>
  <si>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</si>
  <si>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</si>
  <si>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</si>
  <si>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</si>
  <si>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</si>
  <si>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</si>
  <si>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</si>
  <si>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</si>
  <si>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</si>
  <si>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</si>
  <si>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</si>
  <si>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</si>
  <si>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</si>
  <si>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</si>
  <si>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</si>
  <si>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</si>
  <si>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</si>
  <si>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</si>
  <si>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</si>
  <si>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</si>
  <si>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</si>
  <si>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</si>
  <si>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</si>
  <si>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</si>
  <si>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</si>
  <si>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</si>
  <si>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</si>
  <si>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</si>
  <si>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</si>
  <si>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</si>
  <si>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</si>
  <si>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</si>
  <si>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</si>
  <si>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</si>
  <si>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</si>
  <si>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</si>
  <si>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</si>
  <si>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</si>
  <si>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</si>
  <si>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</si>
  <si>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</si>
  <si>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</si>
  <si>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</si>
  <si>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</si>
  <si>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</si>
  <si>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</si>
  <si>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</si>
  <si>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</si>
  <si>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</si>
  <si>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</si>
  <si>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</si>
  <si>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</si>
  <si>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</si>
  <si>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</si>
  <si>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</si>
  <si>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</si>
  <si>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</si>
  <si>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</si>
  <si>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</si>
  <si>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</si>
  <si>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</si>
  <si>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</si>
  <si>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</si>
  <si>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</si>
  <si>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</si>
  <si>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</si>
  <si>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</si>
  <si>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</si>
  <si>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</si>
  <si>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</si>
  <si>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</si>
  <si>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</si>
  <si>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</si>
  <si>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</si>
  <si>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</si>
  <si>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</si>
  <si>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</si>
  <si>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</si>
  <si>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</si>
  <si>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</si>
  <si>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</si>
  <si>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</si>
  <si>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</si>
  <si>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</si>
  <si>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</si>
  <si>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</si>
  <si>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</si>
  <si>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</si>
  <si>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</si>
  <si>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</si>
  <si>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</si>
  <si>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</si>
  <si>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</si>
  <si>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</si>
  <si>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</si>
  <si>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</si>
  <si>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</si>
  <si>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</si>
  <si>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</si>
  <si>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</si>
  <si>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</si>
  <si>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</si>
  <si>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</si>
  <si>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</si>
  <si>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</si>
  <si>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</si>
  <si>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</si>
  <si>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</si>
  <si>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</si>
  <si>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</si>
  <si>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</si>
  <si>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</si>
  <si>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</si>
  <si>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</si>
  <si>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</si>
  <si>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</si>
  <si>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</si>
  <si>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</si>
  <si>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</si>
  <si>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</si>
  <si>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</si>
  <si>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</si>
  <si>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</si>
  <si>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</si>
  <si>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</si>
  <si>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</si>
  <si>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</si>
  <si>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</si>
  <si>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</si>
  <si>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</si>
  <si>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</si>
  <si>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</si>
  <si>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</si>
  <si>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</si>
  <si>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</si>
  <si>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</si>
  <si>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</si>
  <si>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</si>
  <si>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</si>
  <si>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</si>
  <si>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</si>
  <si>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</si>
  <si>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</si>
  <si>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</si>
  <si>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</si>
  <si>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</si>
  <si>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</si>
  <si>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</si>
  <si>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</si>
  <si>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</si>
  <si>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</si>
  <si>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</si>
  <si>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</si>
  <si>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</si>
  <si>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</si>
  <si>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</si>
  <si>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</si>
  <si>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</si>
  <si>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</si>
  <si>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</si>
  <si>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</si>
  <si>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</si>
  <si>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</si>
  <si>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</si>
  <si>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</si>
  <si>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</si>
  <si>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</si>
  <si>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</si>
  <si>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</si>
  <si>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</si>
  <si>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</si>
  <si>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</si>
  <si>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</si>
  <si>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</si>
  <si>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</si>
  <si>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</si>
  <si>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</si>
  <si>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</si>
  <si>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</si>
  <si>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</si>
  <si>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</si>
  <si>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</si>
  <si>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</si>
  <si>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</si>
  <si>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</si>
  <si>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</si>
  <si>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</si>
  <si>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</si>
  <si>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</si>
  <si>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</si>
  <si>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</si>
  <si>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</si>
  <si>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</si>
  <si>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</si>
  <si>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</si>
  <si>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</si>
  <si>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</si>
  <si>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</si>
  <si>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</si>
  <si>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</si>
  <si>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</si>
  <si>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</si>
  <si>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</si>
  <si>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</si>
  <si>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</si>
  <si>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</si>
  <si>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</si>
  <si>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</si>
  <si>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</si>
  <si>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</si>
  <si>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</si>
  <si>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</si>
  <si>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</si>
  <si>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</si>
  <si>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</si>
  <si>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</si>
  <si>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</si>
  <si>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</si>
  <si>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</si>
  <si>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</si>
  <si>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</si>
  <si>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</si>
  <si>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</si>
  <si>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</si>
  <si>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</si>
  <si>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</si>
  <si>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</si>
  <si>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</si>
  <si>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</si>
  <si>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</si>
  <si>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</si>
  <si>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</si>
  <si>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</si>
  <si>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</si>
  <si>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</si>
  <si>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</si>
  <si>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</si>
  <si>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</si>
  <si>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</si>
  <si>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</si>
  <si>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</si>
  <si>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</si>
  <si>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</si>
  <si>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</si>
  <si>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</si>
  <si>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</si>
  <si>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</si>
  <si>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</si>
  <si>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</si>
  <si>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</si>
  <si>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</si>
  <si>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</si>
  <si>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</si>
  <si>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</si>
  <si>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</si>
  <si>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</si>
  <si>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</si>
  <si>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</si>
  <si>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</si>
  <si>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</si>
  <si>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</si>
  <si>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</si>
  <si>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</si>
  <si>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</si>
  <si>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</si>
  <si>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</si>
  <si>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</si>
  <si>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</si>
  <si>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</si>
  <si>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</si>
  <si>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</si>
  <si>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</si>
  <si>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</si>
  <si>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</si>
  <si>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</si>
  <si>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</si>
  <si>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</si>
  <si>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</si>
  <si>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</si>
  <si>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</si>
  <si>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</si>
  <si>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</si>
  <si>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</si>
  <si>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</si>
  <si>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</si>
  <si>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</si>
  <si>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</si>
  <si>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</si>
  <si>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</si>
  <si>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</si>
  <si>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</si>
  <si>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</si>
  <si>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</si>
  <si>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</si>
  <si>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</si>
  <si>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</si>
  <si>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</si>
  <si>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</si>
  <si>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</si>
  <si>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</si>
  <si>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</si>
  <si>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</si>
  <si>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</si>
  <si>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</si>
  <si>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</si>
  <si>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</si>
  <si>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</si>
  <si>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</si>
  <si>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</si>
  <si>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</si>
  <si>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</si>
  <si>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</si>
  <si>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</si>
  <si>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</si>
  <si>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</si>
  <si>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</si>
  <si>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</si>
  <si>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</si>
  <si>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</si>
  <si>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</si>
  <si>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</si>
  <si>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</si>
  <si>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</si>
  <si>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</si>
  <si>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</si>
  <si>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</si>
  <si>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</si>
  <si>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</si>
  <si>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</si>
  <si>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</si>
  <si>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</si>
  <si>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</si>
  <si>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</si>
  <si>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</si>
  <si>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</si>
  <si>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</si>
  <si>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</si>
  <si>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</si>
  <si>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</si>
  <si>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</si>
  <si>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</si>
  <si>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</si>
  <si>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</si>
  <si>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</si>
  <si>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</si>
  <si>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</si>
  <si>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</si>
  <si>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</si>
  <si>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</si>
  <si>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</si>
  <si>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</si>
  <si>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</si>
  <si>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</si>
  <si>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</si>
  <si>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</si>
  <si>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</si>
  <si>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</si>
  <si>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</si>
  <si>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</si>
  <si>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</si>
  <si>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</si>
  <si>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</si>
  <si>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</si>
  <si>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</si>
  <si>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</si>
  <si>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</si>
  <si>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</si>
  <si>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</si>
  <si>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</si>
  <si>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</si>
  <si>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</si>
  <si>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</si>
  <si>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</si>
  <si>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</si>
  <si>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</si>
  <si>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</si>
  <si>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</si>
  <si>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</si>
  <si>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</si>
  <si>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</si>
  <si>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</si>
  <si>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</si>
  <si>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</si>
  <si>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</si>
  <si>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</si>
  <si>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</si>
  <si>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</si>
  <si>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</si>
  <si>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</si>
  <si>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</si>
  <si>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</si>
  <si>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</si>
  <si>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</si>
  <si>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</si>
  <si>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</si>
  <si>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</si>
  <si>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</si>
  <si>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</si>
  <si>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</si>
  <si>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</si>
  <si>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</si>
  <si>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</si>
  <si>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</si>
  <si>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</si>
  <si>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</si>
  <si>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</si>
  <si>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</si>
  <si>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</si>
  <si>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</si>
  <si>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</si>
  <si>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</si>
  <si>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</si>
  <si>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</si>
  <si>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</si>
  <si>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</si>
  <si>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</si>
  <si>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</si>
  <si>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</si>
  <si>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</si>
  <si>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</si>
  <si>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</si>
  <si>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</si>
  <si>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</si>
  <si>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</si>
  <si>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</si>
  <si>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</si>
  <si>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</si>
  <si>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</si>
  <si>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</si>
  <si>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</si>
  <si>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</si>
  <si>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</si>
  <si>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</si>
  <si>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</si>
  <si>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</si>
  <si>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</si>
  <si>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</si>
  <si>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</si>
  <si>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</si>
  <si>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</si>
  <si>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</si>
  <si>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</si>
  <si>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</si>
  <si>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</si>
  <si>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</si>
  <si>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</si>
  <si>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</si>
  <si>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</si>
  <si>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</si>
  <si>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</si>
  <si>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</si>
  <si>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</si>
  <si>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</si>
  <si>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</si>
  <si>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</si>
  <si>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</si>
  <si>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</si>
  <si>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</si>
  <si>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</si>
  <si>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</si>
  <si>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</si>
  <si>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</si>
  <si>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</si>
  <si>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</si>
  <si>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</si>
  <si>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</si>
  <si>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</si>
  <si>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</si>
  <si>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</si>
  <si>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</si>
  <si>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</si>
  <si>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</si>
  <si>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</si>
  <si>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</si>
  <si>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</si>
  <si>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</si>
  <si>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</si>
  <si>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</si>
  <si>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</si>
  <si>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</si>
  <si>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</si>
  <si>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</si>
  <si>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</si>
  <si>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</si>
  <si>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</si>
  <si>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</si>
  <si>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</si>
  <si>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</si>
  <si>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</si>
  <si>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</si>
  <si>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</si>
  <si>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</si>
  <si>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</si>
  <si>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</si>
  <si>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</si>
  <si>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</si>
  <si>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</si>
  <si>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</si>
  <si>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</si>
  <si>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</si>
  <si>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</si>
  <si>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</si>
  <si>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</si>
  <si>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</si>
  <si>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</si>
  <si>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</si>
  <si>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</si>
  <si>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</si>
  <si>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</si>
  <si>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</si>
  <si>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</si>
  <si>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</si>
  <si>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</si>
  <si>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</si>
  <si>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</si>
  <si>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</si>
  <si>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</si>
  <si>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</si>
  <si>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</si>
  <si>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</si>
  <si>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</si>
  <si>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</si>
  <si>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</si>
  <si>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</si>
  <si>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</si>
  <si>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</si>
  <si>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</si>
  <si>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</si>
  <si>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</si>
  <si>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</si>
  <si>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</si>
  <si>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</si>
  <si>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</si>
  <si>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</si>
  <si>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</si>
  <si>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</si>
  <si>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</si>
  <si>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</si>
  <si>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</si>
  <si>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</si>
  <si>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</si>
  <si>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</si>
  <si>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</si>
  <si>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</si>
  <si>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</si>
  <si>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</si>
  <si>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</si>
  <si>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</si>
  <si>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</si>
  <si>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</si>
  <si>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</si>
  <si>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</si>
  <si>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</si>
  <si>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</si>
  <si>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</si>
  <si>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</si>
  <si>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</si>
  <si>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</si>
  <si>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</si>
  <si>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</si>
  <si>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</si>
  <si>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</si>
  <si>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</si>
  <si>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</si>
  <si>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</si>
  <si>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</si>
  <si>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</si>
  <si>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</si>
  <si>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</si>
  <si>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</si>
  <si>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</si>
  <si>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</si>
  <si>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</si>
  <si>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</si>
  <si>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</si>
  <si>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</si>
  <si>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</si>
  <si>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</si>
  <si>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</si>
  <si>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</si>
  <si>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</si>
  <si>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</si>
  <si>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</si>
  <si>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</si>
  <si>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</si>
  <si>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</si>
  <si>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</si>
  <si>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</si>
  <si>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</si>
  <si>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</si>
  <si>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</si>
  <si>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</si>
  <si>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</si>
  <si>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</si>
  <si>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</si>
  <si>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</si>
  <si>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</si>
  <si>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</si>
  <si>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</si>
  <si>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</si>
  <si>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</si>
  <si>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</si>
  <si>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</si>
  <si>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</si>
  <si>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</si>
  <si>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</si>
  <si>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</si>
  <si>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</si>
  <si>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</si>
  <si>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</si>
  <si>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</si>
  <si>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</si>
  <si>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</si>
  <si>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</si>
  <si>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</si>
  <si>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</si>
  <si>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</si>
  <si>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</si>
  <si>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</si>
  <si>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</si>
  <si>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</si>
  <si>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</si>
  <si>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</si>
  <si>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</si>
  <si>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</si>
  <si>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</si>
  <si>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</si>
  <si>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</si>
  <si>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</si>
  <si>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</si>
  <si>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</si>
  <si>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</si>
  <si>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</si>
  <si>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</si>
  <si>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</si>
  <si>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</si>
  <si>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</si>
  <si>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</si>
  <si>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</si>
  <si>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</si>
  <si>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</si>
  <si>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</si>
  <si>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</si>
  <si>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</si>
  <si>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</si>
  <si>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</si>
  <si>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</si>
  <si>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</si>
  <si>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</si>
  <si>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</si>
  <si>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</si>
  <si>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</si>
  <si>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</si>
  <si>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</si>
  <si>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</si>
  <si>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</si>
  <si>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</si>
  <si>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</si>
  <si>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</si>
  <si>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</si>
  <si>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</si>
  <si>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</si>
  <si>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</si>
  <si>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</si>
  <si>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</si>
  <si>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</si>
  <si>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</si>
  <si>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</si>
  <si>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</si>
  <si>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</si>
  <si>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</si>
  <si>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</si>
  <si>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</si>
  <si>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</si>
  <si>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</si>
  <si>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</si>
  <si>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</si>
  <si>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</si>
  <si>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</si>
  <si>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</si>
  <si>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</si>
  <si>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</si>
  <si>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</si>
  <si>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</si>
  <si>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</si>
  <si>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</si>
  <si>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</si>
  <si>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</si>
  <si>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</si>
  <si>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</si>
  <si>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</si>
  <si>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</si>
  <si>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</si>
  <si>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</si>
  <si>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</si>
  <si>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</si>
  <si>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</si>
  <si>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</si>
  <si>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</si>
  <si>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</si>
  <si>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</si>
  <si>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</si>
  <si>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</si>
  <si>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</si>
  <si>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</si>
  <si>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</si>
  <si>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</si>
  <si>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</si>
  <si>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</si>
  <si>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</si>
  <si>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</si>
  <si>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</si>
  <si>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</si>
  <si>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</si>
  <si>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</si>
  <si>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</si>
  <si>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</si>
  <si>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</si>
  <si>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</si>
  <si>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</si>
  <si>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</si>
  <si>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</si>
  <si>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</si>
  <si>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</si>
  <si>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</si>
  <si>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</si>
  <si>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</si>
  <si>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</si>
  <si>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</si>
  <si>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</si>
  <si>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</si>
  <si>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</si>
  <si>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</si>
  <si>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</si>
  <si>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</si>
  <si>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</si>
  <si>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</si>
  <si>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</si>
  <si>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</si>
  <si>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</si>
  <si>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</si>
  <si>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</si>
  <si>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</si>
  <si>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</si>
  <si>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</si>
  <si>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</si>
  <si>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</si>
  <si>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</si>
  <si>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</si>
  <si>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</si>
  <si>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</si>
  <si>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</si>
  <si>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</si>
  <si>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</si>
  <si>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</si>
  <si>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</si>
  <si>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</si>
  <si>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</si>
  <si>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</si>
  <si>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</si>
  <si>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</si>
  <si>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</si>
  <si>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</si>
  <si>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</si>
  <si>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</si>
  <si>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</si>
  <si>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</si>
  <si>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</si>
  <si>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</si>
  <si>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</si>
  <si>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</si>
  <si>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</si>
  <si>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</si>
  <si>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</si>
  <si>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</si>
  <si>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</si>
  <si>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</si>
  <si>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</si>
  <si>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</si>
  <si>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</si>
  <si>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</si>
  <si>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</si>
  <si>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</si>
  <si>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</si>
  <si>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</si>
  <si>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</si>
  <si>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</si>
  <si>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</si>
  <si>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</si>
  <si>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</si>
  <si>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</si>
  <si>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</si>
  <si>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</si>
  <si>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</si>
  <si>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</si>
  <si>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</si>
  <si>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</si>
  <si>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</si>
  <si>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</si>
  <si>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</si>
  <si>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</si>
  <si>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</si>
  <si>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</si>
  <si>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</si>
  <si>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</si>
  <si>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</si>
  <si>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</si>
  <si>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</si>
  <si>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</si>
  <si>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</si>
  <si>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</si>
  <si>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</si>
  <si>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</si>
  <si>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</si>
  <si>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</si>
  <si>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</si>
  <si>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</si>
  <si>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</si>
  <si>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</si>
  <si>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</si>
  <si>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</si>
  <si>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</si>
  <si>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</si>
  <si>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</si>
  <si>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</si>
  <si>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</si>
  <si>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</si>
  <si>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</si>
  <si>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</si>
  <si>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</si>
  <si>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</si>
  <si>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</si>
  <si>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</si>
  <si>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</si>
  <si>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</si>
  <si>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</si>
  <si>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</si>
  <si>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</si>
  <si>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</si>
  <si>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</si>
  <si>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</si>
  <si>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</si>
  <si>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</si>
  <si>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</si>
  <si>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</si>
  <si>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</si>
  <si>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</si>
  <si>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</si>
  <si>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</si>
  <si>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</si>
  <si>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</si>
  <si>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</si>
  <si>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</si>
  <si>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</si>
  <si>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</si>
  <si>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</si>
  <si>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</si>
  <si>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</si>
  <si>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</si>
  <si>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</si>
  <si>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</si>
  <si>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</si>
  <si>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</si>
  <si>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</si>
  <si>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</si>
  <si>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</si>
  <si>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</si>
  <si>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</si>
  <si>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</si>
  <si>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</si>
  <si>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</si>
  <si>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</si>
  <si>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</si>
  <si>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</si>
  <si>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</si>
  <si>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</si>
  <si>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</si>
  <si>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</si>
  <si>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</si>
  <si>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</si>
  <si>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</si>
  <si>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</si>
  <si>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</si>
  <si>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</si>
  <si>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</si>
  <si>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</si>
  <si>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</si>
  <si>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</si>
  <si>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</si>
  <si>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</si>
  <si>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</si>
  <si>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</si>
  <si>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</si>
  <si>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</si>
  <si>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</si>
  <si>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</si>
  <si>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</si>
  <si>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</si>
  <si>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</si>
  <si>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</si>
  <si>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</si>
  <si>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</si>
  <si>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</si>
  <si>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</si>
  <si>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</si>
  <si>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</si>
  <si>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</si>
  <si>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</si>
  <si>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</si>
  <si>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</si>
  <si>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</si>
  <si>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</si>
  <si>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</si>
  <si>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</si>
  <si>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</si>
  <si>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</si>
  <si>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</si>
  <si>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</si>
  <si>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</si>
  <si>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</si>
  <si>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</si>
  <si>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</si>
  <si>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</si>
  <si>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</si>
  <si>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</si>
  <si>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</si>
  <si>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</si>
  <si>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</si>
  <si>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</si>
  <si>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</si>
  <si>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</si>
  <si>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</si>
  <si>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</si>
  <si>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</si>
  <si>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</si>
  <si>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</si>
  <si>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</si>
  <si>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</si>
  <si>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</si>
  <si>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</si>
  <si>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</si>
  <si>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</si>
  <si>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</si>
  <si>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</si>
  <si>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</si>
  <si>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</si>
  <si>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</si>
  <si>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</si>
  <si>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</si>
  <si>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</si>
  <si>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</si>
  <si>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</si>
  <si>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</si>
  <si>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</si>
  <si>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</si>
  <si>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</si>
  <si>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</si>
  <si>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</si>
  <si>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</si>
  <si>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</si>
  <si>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</si>
  <si>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</si>
  <si>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</si>
  <si>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</si>
  <si>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</si>
  <si>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</si>
  <si>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</si>
  <si>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</si>
  <si>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</si>
  <si>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</si>
  <si>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</si>
  <si>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</si>
  <si>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</si>
  <si>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</si>
  <si>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</si>
  <si>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</si>
  <si>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</si>
  <si>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</si>
  <si>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</si>
  <si>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</si>
  <si>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</si>
  <si>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</si>
  <si>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</si>
  <si>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</si>
  <si>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</si>
  <si>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</si>
  <si>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</si>
  <si>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</si>
  <si>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</si>
  <si>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</si>
  <si>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</si>
  <si>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</si>
  <si>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</si>
  <si>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</si>
  <si>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</si>
  <si>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</si>
  <si>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</si>
  <si>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</si>
  <si>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</si>
  <si>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</si>
  <si>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</si>
  <si>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</si>
  <si>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</si>
  <si>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</si>
  <si>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</si>
  <si>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</si>
  <si>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</si>
  <si>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</si>
  <si>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</si>
  <si>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</si>
  <si>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</si>
  <si>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</si>
  <si>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</si>
  <si>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</si>
  <si>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</si>
  <si>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</si>
  <si>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</si>
  <si>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</si>
  <si>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</si>
  <si>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</si>
  <si>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</si>
  <si>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</si>
  <si>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</si>
  <si>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</si>
  <si>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</si>
  <si>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</si>
  <si>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</si>
  <si>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</si>
  <si>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</si>
  <si>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</si>
  <si>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</si>
  <si>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</si>
  <si>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</si>
  <si>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</si>
  <si>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</si>
  <si>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</si>
  <si>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</si>
  <si>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</si>
  <si>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</si>
  <si>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</si>
  <si>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</si>
  <si>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</si>
  <si>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</si>
  <si>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</si>
  <si>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</si>
  <si>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</si>
  <si>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</si>
  <si>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</si>
  <si>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</si>
  <si>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</si>
  <si>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</si>
  <si>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</si>
  <si>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</si>
  <si>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</si>
  <si>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</si>
  <si>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</si>
  <si>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</si>
  <si>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</si>
  <si>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</si>
  <si>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</si>
  <si>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</si>
  <si>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</si>
  <si>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</si>
  <si>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</si>
  <si>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</si>
  <si>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</si>
  <si>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</si>
  <si>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</si>
  <si>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</si>
  <si>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</si>
  <si>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</si>
  <si>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</si>
  <si>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</si>
  <si>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</si>
  <si>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</si>
  <si>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</si>
  <si>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</si>
  <si>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</si>
  <si>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</si>
  <si>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</si>
  <si>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</si>
  <si>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</si>
  <si>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</si>
  <si>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</si>
  <si>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</si>
  <si>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</si>
  <si>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</si>
  <si>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</si>
  <si>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</si>
  <si>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</si>
  <si>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</si>
  <si>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</si>
  <si>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</si>
  <si>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</si>
  <si>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</si>
  <si>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</si>
  <si>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</si>
  <si>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</si>
  <si>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</si>
  <si>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</si>
  <si>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</si>
  <si>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</si>
  <si>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</si>
  <si>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</si>
  <si>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</si>
  <si>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</si>
  <si>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</si>
  <si>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</si>
  <si>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</si>
  <si>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</si>
  <si>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</si>
  <si>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</si>
  <si>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</si>
  <si>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</si>
  <si>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</si>
  <si>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</si>
  <si>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</si>
  <si>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</si>
  <si>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</si>
  <si>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</si>
  <si>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</si>
  <si>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</si>
  <si>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</si>
  <si>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</si>
  <si>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</si>
  <si>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</si>
  <si>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</si>
  <si>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</si>
  <si>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</si>
  <si>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</si>
  <si>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</si>
  <si>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</si>
  <si>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</si>
  <si>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</si>
  <si>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</si>
  <si>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</si>
  <si>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</si>
  <si>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</si>
  <si>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</si>
  <si>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</si>
  <si>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</si>
  <si>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</si>
  <si>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</si>
  <si>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</si>
  <si>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</si>
  <si>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</si>
  <si>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</si>
  <si>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</si>
  <si>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</si>
  <si>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</si>
  <si>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</si>
  <si>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</si>
  <si>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</si>
  <si>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</si>
  <si>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</si>
  <si>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</si>
  <si>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</si>
  <si>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</si>
  <si>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</si>
  <si>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</si>
  <si>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</si>
  <si>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</si>
  <si>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</si>
  <si>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</si>
  <si>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</si>
  <si>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</si>
  <si>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</si>
  <si>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</si>
  <si>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</si>
  <si>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</si>
  <si>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</si>
  <si>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</si>
  <si>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</si>
  <si>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</si>
  <si>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</si>
  <si>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</si>
  <si>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</si>
  <si>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</si>
  <si>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</si>
  <si>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</si>
  <si>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</si>
  <si>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</si>
  <si>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</si>
  <si>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</si>
  <si>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</si>
  <si>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</si>
  <si>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</si>
  <si>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</si>
  <si>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</si>
  <si>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</si>
  <si>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</si>
  <si>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</si>
  <si>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</si>
  <si>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</si>
  <si>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</si>
  <si>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</si>
  <si>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</si>
  <si>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</si>
  <si>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</si>
  <si>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</si>
  <si>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</si>
  <si>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</si>
  <si>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</si>
  <si>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</si>
  <si>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</si>
  <si>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</si>
  <si>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</si>
  <si>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</si>
  <si>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</si>
  <si>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</si>
  <si>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</si>
  <si>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</si>
  <si>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</si>
  <si>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</si>
  <si>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</si>
  <si>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</si>
  <si>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</si>
  <si>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</si>
  <si>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</si>
  <si>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</si>
  <si>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</si>
  <si>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</si>
  <si>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</si>
  <si>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</si>
  <si>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</si>
  <si>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</si>
  <si>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</si>
  <si>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</si>
  <si>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</si>
  <si>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</si>
  <si>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</si>
  <si>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</si>
  <si>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</si>
  <si>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</si>
  <si>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</si>
  <si>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</si>
  <si>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</si>
  <si>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</si>
  <si>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</si>
  <si>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</si>
  <si>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</si>
  <si>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</si>
  <si>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</si>
  <si>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</si>
  <si>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</si>
  <si>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</si>
  <si>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</si>
  <si>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</si>
  <si>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</si>
  <si>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</si>
  <si>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</si>
  <si>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</si>
  <si>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</si>
  <si>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</si>
  <si>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</si>
  <si>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</si>
  <si>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</si>
  <si>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</si>
  <si>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</si>
  <si>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</si>
  <si>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</si>
  <si>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</si>
  <si>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</si>
  <si>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</si>
  <si>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</si>
  <si>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</si>
  <si>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</si>
  <si>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</si>
  <si>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</si>
  <si>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</si>
  <si>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</si>
  <si>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</si>
  <si>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</si>
  <si>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</si>
  <si>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</si>
  <si>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</si>
  <si>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</si>
  <si>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</si>
  <si>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</si>
  <si>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</si>
  <si>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</si>
  <si>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</si>
  <si>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</si>
  <si>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</si>
  <si>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</si>
  <si>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</si>
  <si>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</si>
  <si>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</si>
  <si>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</si>
  <si>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</si>
  <si>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</si>
  <si>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</si>
  <si>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</si>
  <si>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</si>
  <si>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</si>
  <si>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</si>
  <si>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</si>
  <si>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</si>
  <si>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</si>
  <si>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</si>
  <si>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</si>
  <si>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</si>
  <si>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</si>
  <si>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</si>
  <si>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</si>
  <si>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</si>
  <si>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</si>
  <si>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</si>
  <si>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</si>
  <si>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</si>
  <si>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</si>
  <si>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</si>
  <si>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</si>
  <si>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</si>
  <si>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</si>
  <si>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</si>
  <si>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</si>
  <si>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</si>
  <si>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</si>
  <si>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</si>
  <si>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</si>
  <si>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</si>
  <si>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</si>
  <si>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</si>
  <si>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</si>
  <si>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</si>
  <si>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</si>
  <si>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</si>
  <si>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</si>
  <si>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</si>
  <si>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</si>
  <si>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</si>
  <si>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</si>
  <si>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</si>
  <si>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</si>
  <si>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</si>
  <si>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</si>
  <si>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</si>
  <si>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</si>
  <si>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</si>
  <si>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</si>
  <si>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</si>
  <si>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</si>
  <si>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</si>
  <si>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</si>
  <si>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</si>
  <si>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</si>
  <si>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</si>
  <si>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</si>
  <si>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</si>
  <si>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</si>
  <si>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</si>
  <si>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</si>
  <si>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</si>
  <si>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</si>
  <si>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</si>
  <si>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</si>
  <si>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</si>
  <si>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</si>
  <si>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</si>
  <si>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</si>
  <si>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</si>
  <si>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</si>
  <si>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</si>
  <si>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</si>
  <si>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</si>
  <si>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</si>
  <si>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</si>
  <si>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</si>
  <si>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</si>
  <si>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</si>
  <si>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</si>
  <si>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</si>
  <si>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</si>
  <si>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</si>
  <si>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</si>
  <si>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</si>
  <si>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</si>
  <si>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</si>
  <si>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</si>
  <si>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</si>
  <si>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</si>
  <si>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</si>
  <si>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</si>
  <si>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</si>
  <si>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</si>
  <si>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</si>
  <si>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</si>
  <si>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</si>
  <si>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</si>
  <si>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</si>
  <si>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</si>
  <si>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</si>
  <si>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</si>
  <si>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</si>
  <si>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</si>
  <si>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</si>
  <si>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</si>
  <si>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</si>
  <si>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</si>
  <si>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</si>
  <si>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</si>
  <si>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</si>
  <si>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</si>
  <si>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</si>
  <si>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</si>
  <si>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</si>
  <si>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</si>
  <si>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</si>
  <si>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</si>
  <si>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</si>
  <si>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</si>
  <si>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</si>
  <si>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</si>
  <si>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</si>
  <si>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</si>
  <si>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</si>
  <si>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</si>
  <si>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</si>
  <si>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</si>
  <si>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</si>
  <si>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</si>
  <si>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</si>
  <si>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</si>
  <si>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</si>
  <si>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</si>
  <si>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</si>
  <si>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</si>
  <si>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</si>
  <si>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</si>
  <si>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</si>
  <si>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</si>
  <si>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</si>
  <si>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</si>
  <si>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</si>
  <si>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</si>
  <si>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</si>
  <si>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</si>
  <si>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</si>
  <si>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</si>
  <si>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</si>
  <si>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</si>
  <si>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</si>
  <si>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</si>
  <si>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</si>
  <si>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</si>
  <si>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</si>
  <si>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</si>
  <si>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</si>
  <si>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</si>
  <si>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</si>
  <si>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</si>
  <si>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</si>
  <si>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</si>
  <si>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</si>
  <si>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</si>
  <si>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</si>
  <si>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</si>
  <si>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</si>
  <si>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</si>
  <si>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</si>
  <si>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</si>
  <si>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</si>
  <si>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</si>
  <si>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</si>
  <si>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</si>
  <si>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</si>
  <si>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</si>
  <si>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</si>
  <si>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</si>
  <si>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</si>
  <si>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</si>
  <si>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</si>
  <si>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</si>
  <si>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</si>
  <si>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</si>
  <si>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</si>
  <si>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</si>
  <si>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</si>
  <si>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</si>
  <si>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</si>
  <si>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</si>
  <si>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</si>
  <si>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</si>
  <si>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</si>
  <si>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</si>
  <si>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</si>
  <si>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</si>
  <si>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</si>
  <si>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</si>
  <si>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</si>
  <si>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</si>
  <si>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</si>
  <si>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</si>
  <si>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</si>
  <si>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</si>
  <si>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</si>
  <si>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</si>
  <si>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</si>
  <si>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</si>
  <si>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</si>
  <si>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</si>
  <si>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</si>
  <si>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</si>
  <si>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</si>
  <si>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</si>
  <si>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</si>
  <si>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</si>
  <si>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</si>
  <si>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</si>
  <si>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</si>
  <si>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</si>
  <si>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</si>
  <si>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</si>
  <si>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</si>
  <si>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</si>
  <si>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</si>
  <si>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</si>
  <si>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</si>
  <si>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</si>
  <si>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</si>
  <si>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</si>
  <si>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</si>
  <si>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</si>
  <si>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</si>
  <si>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</si>
  <si>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</si>
  <si>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</si>
  <si>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</si>
  <si>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</si>
  <si>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</si>
  <si>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</si>
  <si>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</si>
  <si>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</si>
  <si>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</si>
  <si>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</si>
  <si>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</si>
  <si>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</si>
  <si>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</si>
  <si>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</si>
  <si>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</si>
  <si>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</si>
  <si>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</si>
  <si>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</si>
  <si>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</si>
  <si>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</si>
  <si>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</si>
  <si>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</si>
  <si>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</si>
  <si>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</si>
  <si>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</si>
  <si>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</si>
  <si>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</si>
  <si>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</si>
  <si>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</si>
  <si>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</si>
  <si>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</si>
  <si>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</si>
  <si>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</si>
  <si>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</si>
  <si>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</si>
  <si>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</si>
  <si>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</si>
  <si>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</si>
  <si>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</si>
  <si>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</si>
  <si>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</si>
  <si>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</si>
  <si>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</si>
  <si>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</si>
  <si>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</si>
  <si>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</si>
  <si>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</si>
  <si>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</si>
  <si>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</si>
  <si>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</si>
  <si>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</si>
  <si>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</si>
  <si>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</si>
  <si>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</si>
  <si>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</si>
  <si>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</si>
  <si>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</si>
  <si>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</si>
  <si>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</si>
  <si>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</si>
  <si>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</si>
  <si>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</si>
  <si>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</si>
  <si>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</si>
  <si>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</si>
  <si>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</si>
  <si>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</si>
  <si>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</si>
  <si>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</si>
  <si>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</si>
  <si>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</si>
  <si>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</si>
  <si>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</si>
  <si>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</si>
  <si>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</si>
  <si>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</si>
  <si>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</si>
  <si>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</si>
  <si>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</si>
  <si>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</si>
  <si>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</si>
  <si>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</si>
  <si>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</si>
  <si>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</si>
  <si>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</si>
  <si>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</si>
  <si>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</si>
  <si>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</si>
  <si>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</si>
  <si>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</si>
  <si>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</si>
  <si>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</si>
  <si>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</si>
  <si>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</si>
  <si>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</si>
  <si>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</si>
  <si>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</si>
  <si>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</si>
  <si>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</si>
  <si>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</si>
  <si>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</si>
  <si>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</si>
  <si>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</si>
  <si>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</si>
  <si>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</si>
  <si>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</si>
  <si>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</si>
  <si>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</si>
  <si>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</si>
  <si>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</si>
  <si>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</si>
  <si>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</si>
  <si>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</si>
  <si>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</si>
  <si>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</si>
  <si>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</si>
  <si>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</si>
  <si>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</si>
  <si>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</si>
  <si>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</si>
  <si>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</si>
  <si>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</si>
  <si>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</si>
  <si>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</si>
  <si>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</si>
  <si>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</si>
  <si>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</si>
  <si>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</si>
  <si>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</si>
  <si>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</si>
  <si>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</si>
  <si>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</si>
  <si>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</si>
  <si>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</si>
  <si>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</si>
  <si>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</si>
  <si>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</si>
  <si>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</si>
  <si>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</si>
  <si>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</si>
  <si>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</si>
  <si>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</si>
  <si>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</si>
  <si>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</si>
  <si>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</si>
  <si>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</si>
  <si>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</si>
  <si>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</si>
  <si>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</si>
  <si>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</si>
  <si>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</si>
  <si>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</si>
  <si>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</si>
  <si>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</si>
  <si>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</si>
  <si>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</si>
  <si>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</si>
  <si>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</si>
  <si>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</si>
  <si>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</si>
  <si>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</si>
  <si>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</si>
  <si>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</si>
  <si>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</si>
  <si>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</si>
  <si>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</si>
  <si>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</si>
  <si>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</si>
  <si>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</si>
  <si>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</si>
  <si>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</si>
  <si>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</si>
  <si>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</si>
  <si>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</si>
  <si>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</si>
  <si>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</si>
  <si>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</si>
  <si>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</si>
  <si>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</si>
  <si>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</si>
  <si>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</si>
  <si>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</si>
  <si>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</si>
  <si>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</si>
  <si>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</si>
  <si>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</si>
  <si>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</si>
  <si>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</si>
  <si>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</si>
  <si>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</si>
  <si>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</si>
  <si>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</si>
  <si>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</si>
  <si>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</si>
  <si>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</si>
  <si>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</si>
  <si>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</si>
  <si>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</si>
  <si>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</si>
  <si>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</si>
  <si>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</si>
  <si>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</si>
  <si>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</si>
  <si>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</si>
  <si>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</si>
  <si>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</si>
  <si>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</si>
  <si>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</si>
  <si>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</si>
  <si>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</si>
  <si>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</si>
  <si>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</si>
  <si>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</si>
  <si>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</si>
  <si>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</si>
  <si>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</si>
  <si>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</si>
  <si>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</si>
  <si>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</si>
  <si>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</si>
  <si>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</si>
  <si>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</si>
  <si>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</si>
  <si>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</si>
  <si>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</si>
  <si>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</si>
  <si>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</si>
  <si>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</si>
  <si>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</si>
  <si>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</si>
  <si>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</si>
  <si>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</si>
  <si>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</si>
  <si>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</si>
  <si>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</si>
  <si>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</si>
  <si>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</si>
  <si>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</si>
  <si>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</si>
  <si>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</si>
  <si>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</si>
  <si>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</si>
  <si>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</si>
  <si>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</si>
  <si>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</si>
  <si>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</si>
  <si>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</si>
  <si>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</si>
  <si>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</si>
  <si>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</si>
  <si>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</si>
  <si>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</si>
  <si>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</si>
  <si>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</si>
  <si>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</si>
  <si>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</si>
  <si>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</si>
  <si>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</si>
  <si>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</si>
  <si>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</si>
  <si>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</si>
  <si>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</si>
  <si>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</si>
  <si>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</si>
  <si>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</si>
  <si>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</si>
  <si>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</si>
  <si>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</si>
  <si>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</si>
  <si>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</si>
  <si>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</si>
  <si>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</si>
  <si>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</si>
  <si>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</si>
  <si>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</si>
  <si>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</si>
  <si>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</si>
  <si>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</si>
  <si>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</si>
  <si>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</si>
  <si>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</si>
  <si>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</si>
  <si>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</si>
  <si>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</si>
  <si>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</si>
  <si>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</si>
  <si>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</si>
  <si>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</si>
  <si>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</si>
  <si>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</si>
  <si>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</si>
  <si>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</si>
  <si>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</si>
  <si>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</si>
  <si>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</si>
  <si>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</si>
  <si>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</si>
  <si>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</si>
  <si>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</si>
  <si>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</si>
  <si>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</si>
  <si>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</si>
  <si>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</si>
  <si>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</si>
  <si>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</si>
  <si>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</si>
  <si>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</si>
  <si>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</si>
  <si>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</si>
  <si>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</si>
  <si>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</si>
  <si>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</si>
  <si>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</si>
  <si>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</si>
  <si>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</si>
  <si>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</si>
  <si>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</si>
  <si>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</si>
  <si>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</si>
  <si>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</si>
  <si>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</si>
  <si>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</si>
  <si>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</si>
  <si>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</si>
  <si>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</si>
  <si>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</si>
  <si>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</si>
  <si>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</si>
  <si>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</si>
  <si>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</si>
  <si>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</si>
  <si>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</si>
  <si>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</si>
  <si>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</si>
  <si>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</si>
  <si>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</si>
  <si>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</si>
  <si>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</si>
  <si>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</si>
  <si>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</si>
  <si>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</si>
  <si>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</si>
  <si>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</si>
  <si>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</si>
  <si>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</si>
  <si>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</si>
  <si>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</si>
  <si>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</si>
  <si>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</si>
  <si>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</si>
  <si>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</si>
  <si>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</si>
  <si>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</si>
  <si>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</si>
  <si>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</si>
  <si>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</si>
  <si>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</si>
  <si>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</si>
  <si>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</si>
  <si>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</si>
  <si>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</si>
  <si>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</si>
  <si>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</si>
  <si>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</si>
  <si>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</si>
  <si>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</si>
  <si>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</si>
  <si>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</si>
  <si>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</si>
  <si>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</si>
  <si>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</si>
  <si>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</si>
  <si>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</si>
  <si>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</si>
  <si>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</si>
  <si>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</si>
  <si>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</si>
  <si>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</si>
  <si>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</si>
  <si>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</si>
  <si>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</si>
  <si>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</si>
  <si>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</si>
  <si>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</si>
  <si>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</si>
  <si>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</si>
  <si>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</si>
  <si>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</si>
  <si>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</si>
  <si>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</si>
  <si>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</si>
  <si>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</si>
  <si>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</si>
  <si>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</si>
  <si>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</si>
  <si>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</si>
  <si>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</si>
  <si>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</si>
  <si>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</si>
  <si>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</si>
  <si>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</si>
  <si>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</si>
  <si>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</si>
  <si>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</si>
  <si>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</si>
  <si>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</si>
  <si>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</si>
  <si>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</si>
  <si>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</si>
  <si>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</si>
  <si>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</si>
  <si>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</si>
  <si>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</si>
  <si>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</si>
  <si>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</si>
  <si>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</si>
  <si>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</si>
  <si>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</si>
  <si>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</si>
  <si>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</si>
  <si>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</si>
  <si>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</si>
  <si>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</si>
  <si>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</si>
  <si>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</si>
  <si>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</si>
  <si>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</si>
  <si>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</si>
  <si>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</si>
  <si>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</si>
  <si>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</si>
  <si>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</si>
  <si>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</si>
  <si>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</si>
  <si>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</si>
  <si>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</si>
  <si>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</si>
  <si>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</si>
  <si>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</si>
  <si>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</si>
  <si>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</si>
  <si>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</si>
  <si>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</si>
  <si>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</si>
  <si>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</si>
  <si>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</si>
  <si>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</si>
  <si>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</si>
  <si>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</si>
  <si>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</si>
  <si>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</si>
  <si>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</si>
  <si>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</si>
  <si>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</si>
  <si>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</si>
  <si>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</si>
  <si>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</si>
  <si>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</si>
  <si>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</si>
  <si>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</si>
  <si>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</si>
  <si>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</si>
  <si>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</si>
  <si>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</si>
  <si>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</si>
  <si>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</si>
  <si>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</si>
  <si>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</si>
  <si>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</si>
  <si>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</si>
  <si>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</si>
  <si>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</si>
  <si>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</si>
  <si>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</si>
  <si>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</si>
  <si>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</si>
  <si>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</si>
  <si>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</si>
  <si>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</si>
  <si>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</si>
  <si>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</si>
  <si>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</si>
  <si>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</si>
  <si>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</si>
  <si>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</si>
  <si>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</si>
  <si>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</si>
  <si>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</si>
  <si>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</si>
  <si>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</si>
  <si>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</si>
  <si>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</si>
  <si>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</si>
  <si>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</si>
  <si>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</si>
  <si>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</si>
  <si>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</si>
  <si>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</si>
  <si>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</si>
  <si>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</si>
  <si>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</si>
  <si>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</si>
  <si>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</si>
  <si>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</si>
  <si>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</si>
  <si>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</si>
  <si>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</si>
  <si>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</si>
  <si>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</si>
  <si>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</si>
  <si>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</si>
  <si>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</si>
  <si>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</si>
  <si>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</si>
  <si>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</si>
  <si>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</si>
  <si>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</si>
  <si>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</si>
  <si>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</si>
  <si>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</si>
  <si>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</si>
  <si>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</si>
  <si>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</si>
  <si>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</si>
  <si>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</si>
  <si>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</si>
  <si>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</si>
  <si>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</si>
  <si>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</si>
  <si>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</si>
  <si>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</si>
  <si>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</si>
  <si>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</si>
  <si>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</si>
  <si>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</si>
  <si>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</si>
  <si>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</si>
  <si>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</si>
  <si>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</si>
  <si>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</si>
  <si>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</si>
  <si>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</si>
  <si>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</si>
  <si>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</si>
  <si>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</si>
  <si>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</si>
  <si>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</si>
  <si>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</si>
  <si>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</si>
  <si>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</si>
  <si>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</si>
  <si>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</si>
  <si>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</si>
  <si>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</si>
  <si>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</si>
  <si>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</si>
  <si>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</si>
  <si>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</si>
  <si>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</si>
  <si>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</si>
  <si>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</si>
  <si>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</si>
  <si>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</si>
  <si>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</si>
  <si>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</si>
  <si>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</si>
  <si>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</si>
  <si>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</si>
  <si>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</si>
  <si>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</si>
  <si>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</si>
  <si>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</si>
  <si>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</si>
  <si>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</si>
  <si>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</si>
  <si>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</si>
  <si>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</si>
  <si>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</si>
  <si>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</si>
  <si>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</si>
  <si>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</si>
  <si>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</si>
  <si>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</si>
  <si>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</si>
  <si>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</si>
  <si>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</si>
  <si>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</si>
  <si>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</si>
  <si>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</si>
  <si>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</si>
  <si>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</si>
  <si>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</si>
  <si>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</si>
  <si>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</si>
  <si>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</si>
  <si>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</si>
  <si>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</si>
  <si>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</si>
  <si>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</si>
  <si>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</si>
  <si>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</si>
  <si>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</si>
  <si>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</si>
  <si>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</si>
  <si>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</si>
  <si>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</si>
  <si>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</si>
  <si>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</si>
  <si>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</si>
  <si>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</si>
  <si>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</si>
  <si>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</si>
  <si>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</si>
  <si>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</si>
  <si>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</si>
  <si>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</si>
  <si>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</si>
  <si>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</si>
  <si>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</si>
  <si>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</si>
  <si>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</si>
  <si>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</si>
  <si>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</si>
  <si>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</si>
  <si>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</si>
  <si>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</si>
  <si>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</si>
  <si>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</si>
  <si>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</si>
  <si>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</si>
  <si>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</si>
  <si>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</si>
  <si>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</si>
  <si>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</si>
  <si>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</si>
  <si>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</si>
  <si>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</si>
  <si>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</si>
  <si>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</si>
  <si>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</si>
  <si>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</si>
  <si>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</si>
  <si>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</si>
  <si>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</si>
  <si>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</si>
  <si>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</si>
  <si>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</si>
  <si>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</si>
  <si>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</si>
  <si>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</si>
  <si>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</si>
  <si>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</si>
  <si>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</si>
  <si>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</si>
  <si>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</si>
  <si>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</si>
  <si>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</si>
  <si>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</si>
  <si>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</si>
  <si>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</si>
  <si>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</si>
  <si>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</si>
  <si>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</si>
  <si>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</si>
  <si>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</si>
  <si>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</si>
  <si>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</si>
  <si>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</si>
  <si>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</si>
  <si>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</si>
  <si>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</si>
  <si>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</si>
  <si>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</si>
  <si>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</si>
  <si>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</si>
  <si>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</si>
  <si>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</si>
  <si>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</si>
  <si>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</si>
  <si>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</si>
  <si>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</si>
  <si>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</si>
  <si>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</si>
  <si>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</si>
  <si>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</si>
  <si>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</si>
  <si>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</si>
  <si>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</si>
  <si>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</si>
  <si>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</si>
  <si>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</si>
  <si>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</si>
  <si>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</si>
  <si>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</si>
  <si>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</si>
  <si>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</si>
  <si>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</si>
  <si>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</si>
  <si>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</si>
  <si>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</si>
  <si>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</si>
  <si>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</si>
  <si>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</si>
  <si>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</si>
  <si>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</si>
  <si>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</si>
  <si>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</si>
  <si>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</si>
  <si>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</si>
  <si>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</si>
  <si>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</si>
  <si>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</si>
  <si>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</si>
  <si>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</si>
  <si>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</si>
  <si>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</si>
  <si>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</si>
  <si>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</si>
  <si>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</si>
  <si>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</si>
  <si>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</si>
  <si>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</si>
  <si>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</si>
  <si>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</si>
  <si>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</si>
  <si>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</si>
  <si>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</si>
  <si>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</si>
  <si>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</si>
  <si>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</si>
  <si>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</si>
  <si>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</si>
  <si>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</si>
  <si>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</si>
  <si>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</si>
  <si>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</si>
  <si>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</si>
  <si>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</si>
  <si>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</si>
  <si>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</si>
  <si>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</si>
  <si>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</si>
  <si>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</si>
  <si>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</si>
  <si>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</si>
  <si>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</si>
  <si>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</si>
  <si>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</si>
  <si>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</si>
  <si>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</si>
  <si>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</si>
  <si>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</si>
  <si>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</si>
  <si>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</si>
  <si>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</si>
  <si>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</si>
  <si>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</si>
  <si>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</si>
  <si>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</si>
  <si>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</si>
  <si>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</si>
  <si>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</si>
  <si>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</si>
  <si>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</si>
  <si>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</si>
  <si>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</si>
  <si>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</si>
  <si>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</si>
  <si>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</si>
  <si>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</si>
  <si>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</si>
  <si>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</si>
  <si>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</si>
  <si>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</si>
  <si>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</si>
  <si>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</si>
  <si>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</si>
  <si>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</si>
  <si>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</si>
  <si>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</si>
  <si>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</si>
  <si>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</si>
  <si>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</si>
  <si>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</si>
  <si>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</si>
  <si>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</si>
  <si>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</si>
  <si>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</si>
  <si>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</si>
  <si>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</si>
  <si>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</si>
  <si>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</si>
  <si>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</si>
  <si>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</si>
  <si>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</si>
  <si>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</si>
  <si>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</si>
  <si>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</si>
  <si>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</si>
  <si>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</si>
  <si>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</si>
  <si>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</si>
  <si>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</si>
  <si>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</si>
  <si>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</si>
  <si>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</si>
  <si>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</si>
  <si>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</si>
  <si>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</si>
  <si>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</si>
  <si>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</si>
  <si>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</si>
  <si>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</si>
  <si>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</si>
  <si>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</si>
  <si>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</si>
  <si>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</si>
  <si>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</si>
  <si>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</si>
  <si>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</si>
  <si>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</si>
  <si>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</si>
  <si>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</si>
  <si>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</si>
  <si>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</si>
  <si>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</si>
  <si>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</si>
  <si>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</si>
  <si>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</si>
  <si>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</si>
  <si>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</si>
  <si>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</si>
  <si>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</si>
  <si>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</si>
  <si>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</si>
  <si>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</si>
  <si>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</si>
  <si>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</si>
  <si>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</si>
  <si>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</si>
  <si>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</si>
  <si>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</si>
  <si>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</si>
  <si>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</si>
  <si>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</si>
  <si>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</si>
  <si>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</si>
  <si>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</si>
  <si>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</si>
  <si>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</si>
  <si>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</si>
  <si>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</si>
  <si>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</si>
  <si>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</si>
  <si>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</si>
  <si>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</si>
  <si>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</si>
  <si>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</si>
  <si>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</si>
  <si>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</si>
  <si>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</si>
  <si>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</si>
  <si>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</si>
  <si>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</si>
  <si>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</si>
  <si>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</si>
  <si>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</si>
  <si>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</si>
  <si>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</si>
  <si>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</si>
  <si>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</si>
  <si>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</si>
  <si>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</si>
  <si>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</si>
  <si>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</si>
  <si>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</si>
  <si>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</si>
  <si>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</si>
  <si>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</si>
  <si>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</si>
  <si>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</si>
  <si>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</si>
  <si>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</si>
  <si>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</si>
  <si>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</si>
  <si>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</si>
  <si>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</si>
  <si>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</si>
  <si>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</si>
  <si>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</si>
  <si>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</si>
  <si>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</si>
  <si>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</si>
  <si>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</si>
  <si>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</si>
  <si>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</si>
  <si>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</si>
  <si>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</si>
  <si>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</si>
  <si>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</si>
  <si>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</si>
  <si>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</si>
  <si>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</si>
  <si>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</si>
  <si>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</si>
  <si>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</si>
  <si>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</si>
  <si>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</si>
  <si>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</si>
  <si>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</si>
  <si>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</si>
  <si>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</si>
  <si>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</si>
  <si>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</si>
  <si>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</si>
  <si>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</si>
  <si>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</si>
  <si>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</si>
  <si>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</si>
  <si>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</si>
  <si>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</si>
  <si>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</si>
  <si>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</si>
  <si>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</si>
  <si>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</si>
  <si>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</si>
  <si>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</si>
  <si>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</si>
  <si>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</si>
  <si>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</si>
  <si>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</si>
  <si>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</si>
  <si>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</si>
  <si>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</si>
  <si>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</si>
  <si>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</si>
  <si>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</si>
  <si>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</si>
  <si>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</si>
  <si>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</si>
  <si>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</si>
  <si>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</si>
  <si>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</si>
  <si>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</si>
  <si>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</si>
  <si>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</si>
  <si>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</si>
  <si>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</si>
  <si>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</si>
  <si>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</si>
  <si>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</si>
  <si>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</si>
  <si>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</si>
  <si>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</si>
  <si>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</si>
  <si>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</si>
  <si>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</si>
  <si>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</si>
  <si>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</si>
  <si>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</si>
  <si>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</si>
  <si>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</si>
  <si>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</si>
  <si>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</si>
  <si>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</si>
  <si>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</si>
  <si>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</si>
  <si>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</si>
  <si>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</si>
  <si>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</si>
  <si>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</si>
  <si>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</si>
  <si>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</si>
  <si>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</si>
  <si>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</si>
  <si>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</si>
  <si>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</si>
  <si>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</si>
  <si>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</si>
  <si>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</si>
  <si>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</si>
  <si>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</si>
  <si>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</si>
  <si>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</si>
  <si>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</si>
  <si>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</si>
  <si>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</si>
  <si>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</si>
  <si>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</si>
  <si>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</si>
  <si>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</si>
  <si>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</si>
  <si>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</si>
  <si>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</si>
  <si>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</si>
  <si>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</si>
  <si>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</si>
  <si>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</si>
  <si>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</si>
  <si>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</si>
  <si>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</si>
  <si>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</si>
  <si>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</si>
  <si>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</si>
  <si>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</si>
  <si>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</si>
  <si>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</si>
  <si>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</si>
  <si>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</si>
  <si>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</si>
  <si>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</si>
  <si>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</si>
  <si>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</si>
  <si>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</si>
  <si>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</si>
  <si>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</si>
  <si>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</si>
  <si>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</si>
  <si>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</si>
  <si>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</si>
  <si>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</si>
  <si>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</si>
  <si>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</si>
  <si>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</si>
  <si>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</si>
  <si>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</si>
  <si>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</si>
  <si>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</si>
  <si>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</si>
  <si>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</si>
  <si>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</si>
  <si>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</si>
  <si>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</si>
  <si>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</si>
  <si>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</si>
  <si>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</si>
  <si>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</si>
  <si>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</si>
  <si>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</si>
  <si>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</si>
  <si>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</si>
  <si>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</si>
  <si>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</si>
  <si>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</si>
  <si>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</si>
  <si>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</si>
  <si>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</si>
  <si>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</si>
  <si>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</si>
  <si>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</si>
  <si>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</si>
  <si>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</si>
  <si>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</si>
  <si>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</si>
  <si>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</si>
  <si>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</si>
  <si>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</si>
  <si>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</si>
  <si>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</si>
  <si>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</si>
  <si>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</si>
  <si>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</si>
  <si>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</si>
  <si>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</si>
  <si>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</si>
  <si>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</si>
  <si>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</si>
  <si>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</si>
  <si>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</si>
  <si>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</si>
  <si>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</si>
  <si>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</si>
  <si>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</si>
  <si>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</si>
  <si>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</si>
  <si>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</si>
  <si>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</si>
  <si>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</si>
  <si>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</si>
  <si>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</si>
  <si>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</si>
  <si>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</si>
  <si>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</si>
  <si>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</si>
  <si>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</si>
  <si>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</si>
  <si>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</si>
  <si>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</si>
  <si>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</si>
  <si>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</si>
  <si>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</si>
  <si>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</si>
  <si>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</si>
  <si>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</si>
  <si>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</si>
  <si>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</si>
  <si>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</si>
  <si>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</si>
  <si>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</si>
  <si>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</si>
  <si>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</si>
  <si>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</si>
  <si>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</si>
  <si>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</si>
  <si>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</si>
  <si>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</si>
  <si>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</si>
  <si>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</si>
  <si>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</si>
  <si>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</si>
  <si>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</si>
  <si>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</si>
  <si>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</si>
  <si>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</si>
  <si>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</si>
  <si>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</si>
  <si>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</si>
  <si>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</si>
  <si>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</si>
  <si>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</si>
  <si>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</si>
  <si>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</si>
  <si>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</si>
  <si>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</si>
  <si>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</si>
  <si>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</si>
  <si>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</si>
  <si>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</si>
  <si>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</si>
  <si>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</si>
  <si>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</si>
  <si>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</si>
  <si>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</si>
  <si>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</si>
  <si>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</si>
  <si>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</si>
  <si>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</si>
  <si>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</si>
  <si>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</si>
  <si>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</si>
  <si>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</si>
  <si>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</si>
  <si>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</si>
  <si>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</si>
  <si>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</si>
  <si>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</si>
  <si>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</si>
  <si>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</si>
  <si>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</si>
  <si>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</si>
  <si>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</si>
  <si>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</si>
  <si>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</si>
  <si>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</si>
  <si>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</si>
  <si>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</si>
  <si>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</si>
  <si>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</si>
  <si>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</si>
  <si>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</si>
  <si>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</si>
  <si>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</si>
  <si>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</si>
  <si>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</si>
  <si>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</si>
  <si>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</si>
  <si>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</si>
  <si>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</si>
  <si>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</si>
  <si>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</si>
  <si>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</si>
  <si>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</si>
  <si>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</si>
  <si>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</si>
  <si>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</si>
  <si>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</si>
  <si>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</si>
  <si>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</si>
  <si>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</si>
  <si>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</si>
  <si>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</si>
  <si>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</si>
  <si>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</si>
  <si>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</si>
  <si>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</si>
  <si>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</si>
  <si>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</si>
  <si>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</si>
  <si>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</si>
  <si>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</si>
  <si>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</si>
  <si>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</si>
  <si>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</si>
  <si>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</si>
  <si>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</si>
  <si>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</si>
  <si>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</si>
  <si>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</si>
  <si>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</si>
  <si>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</si>
  <si>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</si>
  <si>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</si>
  <si>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</si>
  <si>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</si>
  <si>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</si>
  <si>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</si>
  <si>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</si>
  <si>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</si>
  <si>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</si>
  <si>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</si>
  <si>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</si>
  <si>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</si>
  <si>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</si>
  <si>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</si>
  <si>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</si>
  <si>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</si>
  <si>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</si>
  <si>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</si>
  <si>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</si>
  <si>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</si>
  <si>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</si>
  <si>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</si>
  <si>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</si>
  <si>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</si>
  <si>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</si>
  <si>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</si>
  <si>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</si>
  <si>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</si>
  <si>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</si>
  <si>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</si>
  <si>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</si>
  <si>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</si>
  <si>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</si>
  <si>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</si>
  <si>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</si>
  <si>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</si>
  <si>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</si>
  <si>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</si>
  <si>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</si>
  <si>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</si>
  <si>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</si>
  <si>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</si>
  <si>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</si>
  <si>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</si>
  <si>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</si>
  <si>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</si>
  <si>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</si>
  <si>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</si>
  <si>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</si>
  <si>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</si>
  <si>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</si>
  <si>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</si>
  <si>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</si>
  <si>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</si>
  <si>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</si>
  <si>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</si>
  <si>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</si>
  <si>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</si>
  <si>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</si>
  <si>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</si>
  <si>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</si>
  <si>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</si>
  <si>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</si>
  <si>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</si>
  <si>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</si>
  <si>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</si>
  <si>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</si>
  <si>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</si>
  <si>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</si>
  <si>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</si>
  <si>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</si>
  <si>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</si>
  <si>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</si>
  <si>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</si>
  <si>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</si>
  <si>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</si>
  <si>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</si>
  <si>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</si>
  <si>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</si>
  <si>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</si>
  <si>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</si>
  <si>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</si>
  <si>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</si>
  <si>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</si>
  <si>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</si>
  <si>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</si>
  <si>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</si>
  <si>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</si>
  <si>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</si>
  <si>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</si>
  <si>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</si>
  <si>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</si>
  <si>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</si>
  <si>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</si>
  <si>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</si>
  <si>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</si>
  <si>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</si>
  <si>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</si>
  <si>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</si>
  <si>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</si>
  <si>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</si>
  <si>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</si>
  <si>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</si>
  <si>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</si>
  <si>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</si>
  <si>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</si>
  <si>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</si>
  <si>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</si>
  <si>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</si>
  <si>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</si>
  <si>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</si>
  <si>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</si>
  <si>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</si>
  <si>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</si>
  <si>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</si>
  <si>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</si>
  <si>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</si>
  <si>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</si>
  <si>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</si>
  <si>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</si>
  <si>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</si>
  <si>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</si>
  <si>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</si>
  <si>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</si>
  <si>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</si>
  <si>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</si>
  <si>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</si>
  <si>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</si>
  <si>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</si>
  <si>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</si>
  <si>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</si>
  <si>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</si>
  <si>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</si>
  <si>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</si>
  <si>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</si>
  <si>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</si>
  <si>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</si>
  <si>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</si>
  <si>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</si>
  <si>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</si>
  <si>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</si>
  <si>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</si>
  <si>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</si>
  <si>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</si>
  <si>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</si>
  <si>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</si>
  <si>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</si>
  <si>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</si>
  <si>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</si>
  <si>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</si>
  <si>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</si>
  <si>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</si>
  <si>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</si>
  <si>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</si>
  <si>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</si>
  <si>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</si>
  <si>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</si>
  <si>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</si>
  <si>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</si>
  <si>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</si>
  <si>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</si>
  <si>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</si>
  <si>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</si>
  <si>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</si>
  <si>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</si>
  <si>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</si>
  <si>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</si>
  <si>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</si>
  <si>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</si>
  <si>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</si>
  <si>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</si>
  <si>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</si>
  <si>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</si>
  <si>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</si>
  <si>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</si>
  <si>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</si>
  <si>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</si>
  <si>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</si>
  <si>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</si>
  <si>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</si>
  <si>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</si>
  <si>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</si>
  <si>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</si>
  <si>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</si>
  <si>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</si>
  <si>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</si>
  <si>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</si>
  <si>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</si>
  <si>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</si>
  <si>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</si>
  <si>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</si>
  <si>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</si>
  <si>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</si>
  <si>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</si>
  <si>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</si>
  <si>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</si>
  <si>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</si>
  <si>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</si>
  <si>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</si>
  <si>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</si>
  <si>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</si>
  <si>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</si>
  <si>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</si>
  <si>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</si>
  <si>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</si>
  <si>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</si>
  <si>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</si>
  <si>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</si>
  <si>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</si>
  <si>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</si>
  <si>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</si>
  <si>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</si>
  <si>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</si>
  <si>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</si>
  <si>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</si>
  <si>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</si>
  <si>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</si>
  <si>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</si>
  <si>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</si>
  <si>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</si>
  <si>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</si>
  <si>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</si>
  <si>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</si>
  <si>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</si>
  <si>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</si>
  <si>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</si>
  <si>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</si>
  <si>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</si>
  <si>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</si>
  <si>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</si>
  <si>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</si>
  <si>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</si>
  <si>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</si>
  <si>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</si>
  <si>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</si>
  <si>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</si>
  <si>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</si>
  <si>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</si>
  <si>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</si>
  <si>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</si>
  <si>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</si>
  <si>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</si>
  <si>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</si>
  <si>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</si>
  <si>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</si>
  <si>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</si>
  <si>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</si>
  <si>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</si>
  <si>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</si>
  <si>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</si>
  <si>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</si>
  <si>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</si>
  <si>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</si>
  <si>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</si>
  <si>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</si>
  <si>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</si>
  <si>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</si>
  <si>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</si>
  <si>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</si>
  <si>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</si>
  <si>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</si>
  <si>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</si>
  <si>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</si>
  <si>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</si>
  <si>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</si>
  <si>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</si>
  <si>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</si>
  <si>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</si>
  <si>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</si>
  <si>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</si>
  <si>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</si>
  <si>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</si>
  <si>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</si>
  <si>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</si>
  <si>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</si>
  <si>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</si>
  <si>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</si>
  <si>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</si>
  <si>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</si>
  <si>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</si>
  <si>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</si>
  <si>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</si>
  <si>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</si>
  <si>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</si>
  <si>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</si>
  <si>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</si>
  <si>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</si>
  <si>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</si>
  <si>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</si>
  <si>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</si>
  <si>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</si>
  <si>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</si>
  <si>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</si>
  <si>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</si>
  <si>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</si>
  <si>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</si>
  <si>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</si>
  <si>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</si>
  <si>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</si>
  <si>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</si>
  <si>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</si>
  <si>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</si>
  <si>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</si>
  <si>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</si>
  <si>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</si>
  <si>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</si>
  <si>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</si>
  <si>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</si>
  <si>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</si>
  <si>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</si>
  <si>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</si>
  <si>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</si>
  <si>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</si>
  <si>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</si>
  <si>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</si>
  <si>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</si>
  <si>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</si>
  <si>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</si>
  <si>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</si>
  <si>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</si>
  <si>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</si>
  <si>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</si>
  <si>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</si>
  <si>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</si>
  <si>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</si>
  <si>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</si>
  <si>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</si>
  <si>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</si>
  <si>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</si>
  <si>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</si>
  <si>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</si>
  <si>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</si>
  <si>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</si>
  <si>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</si>
  <si>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</si>
  <si>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</si>
  <si>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</si>
  <si>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</si>
  <si>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</si>
  <si>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</si>
  <si>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</si>
  <si>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</si>
  <si>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</si>
  <si>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</si>
  <si>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</si>
  <si>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</si>
  <si>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</si>
  <si>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</si>
  <si>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</si>
  <si>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</si>
  <si>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</si>
  <si>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</si>
  <si>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</si>
  <si>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</si>
  <si>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</si>
  <si>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</si>
  <si>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</si>
  <si>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</si>
  <si>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</si>
  <si>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</si>
  <si>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</si>
  <si>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</si>
  <si>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</si>
  <si>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</si>
  <si>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</si>
  <si>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</si>
  <si>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</si>
  <si>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</si>
  <si>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</si>
  <si>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</si>
  <si>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</si>
  <si>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</si>
  <si>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</si>
  <si>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</si>
  <si>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</si>
  <si>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</si>
  <si>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</si>
  <si>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</si>
  <si>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</si>
  <si>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</si>
  <si>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</si>
  <si>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</si>
  <si>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</si>
  <si>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</si>
  <si>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</si>
  <si>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</si>
  <si>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</si>
  <si>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</si>
  <si>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</si>
  <si>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</si>
  <si>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</si>
  <si>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</si>
  <si>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</si>
  <si>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</si>
  <si>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</si>
  <si>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</si>
  <si>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</si>
  <si>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</si>
  <si>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</si>
  <si>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</si>
  <si>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</si>
  <si>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</si>
  <si>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</si>
  <si>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</si>
  <si>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</si>
  <si>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</si>
  <si>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</si>
  <si>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</si>
  <si>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</si>
  <si>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</si>
  <si>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</si>
  <si>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</si>
  <si>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</si>
  <si>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</si>
  <si>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</si>
  <si>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</si>
  <si>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</si>
  <si>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</si>
  <si>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</si>
  <si>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</si>
  <si>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</si>
  <si>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</si>
  <si>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</si>
  <si>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</si>
  <si>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</si>
  <si>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</si>
  <si>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</si>
  <si>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</si>
  <si>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</si>
  <si>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</si>
  <si>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</si>
  <si>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</si>
  <si>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</si>
  <si>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</si>
  <si>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</si>
  <si>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</si>
  <si>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</si>
  <si>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</si>
  <si>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</si>
  <si>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</si>
  <si>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</si>
  <si>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</si>
  <si>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</si>
  <si>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</si>
  <si>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</si>
  <si>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</si>
  <si>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</si>
  <si>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</si>
  <si>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</si>
  <si>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</si>
  <si>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</si>
  <si>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</si>
  <si>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</si>
  <si>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</si>
  <si>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</si>
  <si>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</si>
  <si>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</si>
  <si>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</si>
  <si>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</si>
  <si>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</si>
  <si>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</si>
  <si>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</si>
  <si>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</si>
  <si>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</si>
  <si>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</si>
  <si>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</si>
  <si>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</si>
  <si>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</si>
  <si>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</si>
  <si>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</si>
  <si>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</si>
  <si>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</si>
  <si>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</si>
  <si>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</si>
  <si>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</si>
  <si>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</si>
  <si>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</si>
  <si>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</si>
  <si>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</si>
  <si>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</si>
  <si>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</si>
  <si>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</si>
  <si>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</si>
  <si>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</si>
  <si>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</si>
  <si>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</si>
  <si>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</si>
  <si>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</si>
  <si>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</si>
  <si>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</si>
  <si>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</si>
  <si>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</si>
  <si>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</si>
  <si>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</si>
  <si>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</si>
  <si>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</si>
  <si>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</si>
  <si>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</si>
  <si>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</si>
  <si>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</si>
  <si>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</si>
  <si>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</si>
  <si>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</si>
  <si>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</si>
  <si>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</si>
  <si>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</si>
  <si>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</si>
  <si>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</si>
  <si>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</si>
  <si>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</si>
  <si>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</si>
  <si>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</si>
  <si>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</si>
  <si>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</si>
  <si>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</si>
  <si>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</si>
  <si>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</si>
  <si>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</si>
  <si>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</si>
  <si>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</si>
  <si>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</si>
  <si>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</si>
  <si>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</si>
  <si>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</si>
  <si>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</si>
  <si>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</si>
  <si>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</si>
  <si>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</si>
  <si>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</si>
  <si>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</si>
  <si>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</si>
  <si>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</si>
  <si>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</si>
  <si>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</si>
  <si>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</si>
  <si>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</si>
  <si>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</si>
  <si>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</si>
  <si>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</si>
  <si>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</si>
  <si>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</si>
  <si>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</si>
  <si>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</si>
  <si>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</si>
  <si>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</si>
  <si>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</si>
  <si>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</si>
  <si>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</si>
  <si>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</si>
  <si>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</si>
  <si>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</si>
  <si>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</si>
  <si>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</si>
  <si>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</si>
  <si>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</si>
  <si>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</si>
  <si>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</si>
  <si>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</si>
  <si>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</si>
  <si>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</si>
  <si>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</si>
  <si>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</si>
  <si>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</si>
  <si>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</si>
  <si>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</si>
  <si>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</si>
  <si>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</si>
  <si>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</si>
  <si>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</si>
  <si>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</si>
  <si>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</si>
  <si>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</si>
  <si>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</si>
  <si>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</si>
  <si>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</si>
  <si>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</si>
  <si>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</si>
  <si>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</si>
  <si>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</si>
  <si>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</si>
  <si>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</si>
  <si>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</si>
  <si>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</si>
  <si>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</si>
  <si>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</si>
  <si>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</si>
  <si>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</si>
  <si>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</si>
  <si>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</si>
  <si>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</si>
  <si>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</si>
  <si>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</si>
  <si>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</si>
  <si>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</si>
  <si>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</si>
  <si>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</si>
  <si>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</si>
  <si>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</si>
  <si>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</si>
  <si>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</si>
  <si>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</si>
  <si>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</si>
  <si>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</si>
  <si>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</si>
  <si>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</si>
  <si>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</si>
  <si>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</si>
  <si>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</si>
  <si>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</si>
  <si>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</si>
  <si>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</si>
  <si>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</si>
  <si>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</si>
  <si>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</si>
  <si>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</si>
  <si>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</si>
  <si>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</si>
  <si>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</si>
  <si>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</si>
  <si>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</si>
  <si>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</si>
  <si>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</si>
  <si>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</si>
  <si>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</si>
  <si>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</si>
  <si>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</si>
  <si>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</si>
  <si>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</si>
  <si>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</si>
  <si>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</si>
  <si>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</si>
  <si>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</si>
  <si>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</si>
  <si>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</si>
  <si>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</si>
  <si>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</si>
  <si>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</si>
  <si>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</si>
  <si>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</si>
  <si>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</si>
  <si>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</si>
  <si>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</si>
  <si>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</si>
  <si>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</si>
  <si>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</si>
  <si>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</si>
  <si>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</si>
  <si>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</si>
  <si>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</si>
  <si>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</si>
  <si>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</si>
  <si>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</si>
  <si>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</si>
  <si>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</si>
  <si>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</si>
  <si>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</si>
  <si>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</si>
  <si>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</si>
  <si>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</si>
  <si>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</si>
  <si>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</si>
  <si>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</si>
  <si>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</si>
  <si>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</si>
  <si>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</si>
  <si>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</si>
  <si>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</si>
  <si>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</si>
  <si>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</si>
  <si>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</si>
  <si>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</si>
  <si>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</si>
  <si>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</si>
  <si>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</si>
  <si>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</si>
  <si>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</si>
  <si>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</si>
  <si>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</si>
  <si>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</si>
  <si>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</si>
  <si>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</si>
  <si>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</si>
  <si>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</si>
  <si>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</si>
  <si>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</si>
  <si>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</si>
  <si>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</si>
  <si>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</si>
  <si>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</si>
  <si>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</si>
  <si>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</si>
  <si>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</si>
  <si>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</si>
  <si>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</si>
  <si>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</si>
  <si>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</si>
  <si>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</si>
  <si>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</si>
  <si>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</si>
  <si>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</si>
  <si>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</si>
  <si>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</si>
  <si>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</si>
  <si>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</si>
  <si>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</si>
  <si>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</si>
  <si>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</si>
  <si>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</si>
  <si>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</si>
  <si>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</si>
  <si>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</si>
  <si>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</si>
  <si>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</si>
  <si>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</si>
  <si>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</si>
  <si>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</si>
  <si>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</si>
  <si>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</si>
  <si>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</si>
  <si>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</si>
  <si>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</si>
  <si>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</si>
  <si>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</si>
  <si>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</si>
  <si>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</si>
  <si>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</si>
  <si>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</si>
  <si>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</si>
  <si>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</si>
  <si>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</si>
  <si>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</si>
  <si>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</si>
  <si>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</si>
  <si>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</si>
  <si>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</si>
  <si>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</si>
  <si>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</si>
  <si>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</si>
  <si>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</si>
  <si>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</si>
  <si>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</si>
  <si>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</si>
  <si>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</si>
  <si>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</si>
  <si>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</si>
  <si>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</si>
  <si>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</si>
  <si>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</si>
  <si>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</si>
  <si>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</si>
  <si>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</si>
  <si>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</si>
  <si>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</si>
  <si>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</si>
  <si>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</si>
  <si>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</si>
  <si>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</si>
  <si>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</si>
  <si>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</si>
  <si>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</si>
  <si>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</si>
  <si>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</si>
  <si>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</si>
  <si>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</si>
  <si>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</si>
  <si>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</si>
  <si>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</si>
  <si>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</si>
  <si>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</si>
  <si>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</si>
  <si>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</si>
  <si>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</si>
  <si>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</si>
  <si>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</si>
  <si>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</si>
  <si>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</si>
  <si>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</si>
  <si>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</si>
  <si>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</si>
  <si>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</si>
  <si>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</si>
  <si>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</si>
  <si>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</si>
  <si>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</si>
  <si>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</si>
  <si>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</si>
  <si>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</si>
  <si>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</si>
  <si>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</si>
  <si>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</si>
  <si>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</si>
  <si>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</si>
  <si>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</si>
  <si>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</si>
  <si>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</si>
  <si>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</si>
  <si>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</si>
  <si>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</si>
  <si>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</si>
  <si>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</si>
  <si>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</si>
  <si>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</si>
  <si>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</si>
  <si>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</si>
  <si>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</si>
  <si>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</si>
  <si>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</si>
  <si>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</si>
  <si>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</si>
  <si>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</si>
  <si>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</si>
  <si>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</si>
  <si>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</si>
  <si>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</si>
  <si>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</si>
  <si>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</si>
  <si>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</si>
  <si>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</si>
  <si>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</si>
  <si>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</si>
  <si>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</si>
  <si>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</si>
  <si>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</si>
  <si>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</si>
  <si>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</si>
  <si>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</si>
  <si>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</si>
  <si>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</si>
  <si>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</si>
  <si>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</si>
  <si>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</si>
  <si>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</si>
  <si>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</si>
  <si>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</si>
  <si>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</si>
  <si>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</si>
  <si>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</si>
  <si>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</si>
  <si>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</si>
  <si>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</si>
  <si>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</si>
  <si>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</si>
  <si>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</si>
  <si>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</si>
  <si>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</si>
  <si>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</si>
  <si>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</si>
  <si>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</si>
  <si>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</si>
  <si>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</si>
  <si>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</si>
  <si>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</si>
  <si>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</si>
  <si>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</si>
  <si>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</si>
  <si>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</si>
  <si>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</si>
  <si>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</si>
  <si>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</si>
  <si>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</si>
  <si>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</si>
  <si>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</si>
  <si>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</si>
  <si>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</si>
  <si>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</si>
  <si>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</si>
  <si>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</si>
  <si>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</si>
  <si>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</si>
  <si>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</si>
  <si>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</si>
  <si>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</si>
  <si>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</si>
  <si>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</si>
  <si>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</si>
  <si>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</si>
  <si>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</si>
  <si>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</si>
  <si>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</si>
  <si>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</si>
  <si>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</si>
  <si>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</si>
  <si>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</si>
  <si>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</si>
  <si>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</si>
  <si>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</si>
  <si>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</si>
  <si>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</si>
  <si>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</si>
  <si>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</si>
  <si>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</si>
  <si>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</si>
  <si>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</si>
  <si>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</si>
  <si>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</si>
  <si>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</si>
  <si>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</si>
  <si>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</si>
  <si>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</si>
  <si>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</si>
  <si>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</si>
  <si>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</si>
  <si>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</si>
  <si>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</si>
  <si>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</si>
  <si>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</si>
  <si>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</si>
  <si>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</si>
  <si>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</si>
  <si>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</si>
  <si>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</si>
  <si>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</si>
  <si>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</si>
  <si>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</si>
  <si>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</si>
  <si>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</si>
  <si>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</si>
  <si>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</si>
  <si>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</si>
  <si>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</si>
  <si>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</si>
  <si>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</si>
  <si>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</si>
  <si>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</si>
  <si>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</si>
  <si>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</si>
  <si>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</si>
  <si>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</si>
  <si>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</si>
  <si>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</si>
  <si>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</si>
  <si>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</si>
  <si>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</si>
  <si>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</si>
  <si>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</si>
  <si>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</si>
  <si>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</si>
  <si>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</si>
  <si>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</si>
  <si>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</si>
  <si>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</si>
  <si>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</si>
  <si>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</si>
  <si>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</si>
  <si>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</si>
  <si>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</si>
  <si>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</si>
  <si>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</si>
  <si>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</si>
  <si>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</si>
  <si>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</si>
  <si>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</si>
  <si>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</si>
  <si>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</si>
  <si>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</si>
  <si>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</si>
  <si>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</si>
  <si>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</si>
  <si>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</si>
  <si>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</si>
  <si>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</si>
  <si>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</si>
  <si>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</si>
  <si>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</si>
  <si>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</si>
  <si>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</si>
  <si>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</si>
  <si>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</si>
  <si>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</si>
  <si>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</si>
  <si>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</si>
  <si>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</si>
  <si>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</si>
  <si>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</si>
  <si>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</si>
  <si>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</si>
  <si>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</si>
  <si>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</si>
  <si>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</si>
  <si>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</si>
  <si>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</si>
  <si>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</si>
  <si>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</si>
  <si>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</si>
  <si>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</si>
  <si>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</si>
  <si>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</si>
  <si>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</si>
  <si>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</si>
  <si>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</si>
  <si>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</si>
  <si>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</si>
  <si>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</si>
  <si>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</si>
  <si>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</si>
  <si>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</si>
  <si>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</si>
  <si>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</si>
  <si>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</si>
  <si>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</si>
  <si>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</si>
  <si>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</si>
  <si>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</si>
  <si>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</si>
  <si>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</si>
  <si>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</si>
  <si>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</si>
  <si>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</si>
  <si>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</si>
  <si>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</si>
  <si>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</si>
  <si>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</si>
  <si>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</si>
  <si>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</si>
  <si>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</si>
  <si>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</si>
  <si>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</si>
  <si>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</si>
  <si>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</si>
  <si>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</si>
  <si>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</si>
  <si>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</si>
  <si>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</si>
  <si>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</si>
  <si>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</si>
  <si>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</si>
  <si>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</si>
  <si>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</si>
  <si>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</si>
  <si>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</si>
  <si>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</si>
  <si>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</si>
  <si>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</si>
  <si>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</si>
  <si>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</si>
  <si>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</si>
  <si>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</si>
  <si>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</si>
  <si>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</si>
  <si>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</si>
  <si>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</si>
  <si>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</si>
  <si>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</si>
  <si>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</si>
  <si>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</si>
  <si>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</si>
  <si>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</si>
  <si>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</si>
  <si>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</si>
  <si>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</si>
  <si>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</si>
  <si>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</si>
  <si>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</si>
  <si>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</si>
  <si>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</si>
  <si>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</si>
  <si>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</si>
  <si>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</si>
  <si>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</si>
  <si>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</si>
  <si>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</si>
  <si>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</si>
  <si>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</si>
  <si>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</si>
  <si>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</si>
  <si>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</si>
  <si>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</si>
  <si>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</si>
  <si>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</si>
  <si>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</si>
  <si>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</si>
  <si>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</si>
  <si>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</si>
  <si>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</si>
  <si>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</si>
  <si>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</si>
  <si>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</si>
  <si>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</si>
  <si>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</si>
  <si>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</si>
  <si>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</si>
  <si>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</si>
  <si>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</si>
  <si>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</si>
  <si>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</si>
  <si>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</si>
  <si>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</si>
  <si>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</si>
  <si>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</si>
  <si>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</si>
  <si>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</si>
  <si>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</si>
  <si>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</si>
  <si>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</si>
  <si>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</si>
  <si>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</si>
  <si>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</si>
  <si>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</si>
  <si>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</si>
  <si>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</si>
  <si>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</si>
  <si>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</si>
  <si>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</si>
  <si>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</si>
  <si>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</si>
  <si>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</si>
  <si>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</si>
  <si>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</si>
  <si>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</si>
  <si>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</si>
  <si>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</si>
  <si>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</si>
  <si>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</si>
  <si>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</si>
  <si>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</si>
  <si>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</si>
  <si>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</si>
  <si>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</si>
  <si>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</si>
  <si>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</si>
  <si>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</si>
  <si>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</si>
  <si>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</si>
  <si>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</si>
  <si>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</si>
  <si>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</si>
  <si>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</si>
  <si>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</si>
  <si>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</si>
  <si>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</si>
  <si>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</si>
  <si>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</si>
  <si>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</si>
  <si>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</si>
  <si>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</si>
  <si>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</si>
  <si>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</si>
  <si>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</si>
  <si>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</si>
  <si>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</si>
  <si>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</si>
  <si>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</si>
  <si>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</si>
  <si>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</si>
  <si>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</si>
  <si>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</si>
  <si>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</si>
  <si>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</si>
  <si>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</si>
  <si>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</si>
  <si>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</si>
  <si>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</si>
  <si>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</si>
  <si>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</si>
  <si>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</si>
  <si>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</si>
  <si>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</si>
  <si>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</si>
  <si>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</si>
  <si>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</si>
  <si>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</si>
  <si>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</si>
  <si>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</si>
  <si>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</si>
  <si>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</si>
  <si>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</si>
  <si>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</si>
  <si>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</si>
  <si>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</si>
  <si>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</si>
  <si>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</si>
  <si>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</si>
  <si>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</si>
  <si>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</si>
  <si>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</si>
  <si>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</si>
  <si>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</si>
  <si>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</si>
  <si>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</si>
  <si>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</si>
  <si>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</si>
  <si>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</si>
  <si>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</si>
  <si>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</si>
  <si>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</si>
  <si>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</si>
  <si>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</si>
  <si>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</si>
  <si>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</si>
  <si>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</si>
  <si>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</si>
  <si>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</si>
  <si>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</si>
  <si>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</si>
  <si>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</si>
  <si>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</si>
  <si>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</si>
  <si>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</si>
  <si>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</si>
  <si>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</si>
  <si>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</si>
  <si>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</si>
  <si>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</si>
  <si>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</si>
  <si>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</si>
  <si>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</si>
  <si>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</si>
  <si>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</si>
  <si>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</si>
  <si>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</si>
  <si>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</si>
  <si>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</si>
  <si>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</si>
  <si>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</si>
  <si>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</si>
  <si>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</si>
  <si>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</si>
  <si>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</si>
  <si>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</si>
  <si>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</si>
  <si>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</si>
  <si>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</si>
  <si>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</si>
  <si>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</si>
  <si>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</si>
  <si>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</si>
  <si>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</si>
  <si>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</si>
  <si>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</si>
  <si>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</si>
  <si>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</si>
  <si>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</si>
  <si>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</si>
  <si>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</si>
  <si>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</si>
  <si>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</si>
  <si>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</si>
  <si>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</si>
  <si>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</si>
  <si>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</si>
  <si>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</si>
  <si>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</si>
  <si>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</si>
  <si>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</si>
  <si>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</si>
  <si>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</si>
  <si>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</si>
  <si>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</si>
  <si>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</si>
  <si>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</si>
  <si>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</si>
  <si>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</si>
  <si>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</si>
  <si>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</si>
  <si>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</si>
  <si>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</si>
  <si>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</si>
  <si>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</si>
  <si>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</si>
  <si>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</si>
  <si>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</si>
  <si>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</si>
  <si>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</si>
  <si>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</si>
  <si>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</si>
  <si>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</si>
  <si>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</si>
  <si>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</si>
  <si>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</si>
  <si>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</si>
  <si>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</si>
  <si>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</si>
  <si>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</si>
  <si>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</si>
  <si>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</si>
  <si>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</si>
  <si>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</si>
  <si>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</si>
  <si>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</si>
  <si>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</si>
  <si>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</si>
  <si>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</si>
  <si>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</si>
  <si>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</si>
  <si>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</si>
  <si>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</si>
  <si>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</si>
  <si>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</si>
  <si>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</si>
  <si>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</si>
  <si>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</si>
  <si>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</si>
  <si>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</si>
  <si>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</si>
  <si>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</si>
  <si>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</si>
  <si>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</si>
  <si>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</si>
  <si>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</si>
  <si>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</si>
  <si>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</si>
  <si>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</si>
  <si>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</si>
  <si>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</si>
  <si>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</si>
  <si>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</si>
  <si>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</si>
  <si>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</si>
  <si>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</si>
  <si>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</si>
  <si>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</si>
  <si>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</si>
  <si>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</si>
  <si>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</si>
  <si>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</si>
  <si>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</si>
  <si>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</si>
  <si>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</si>
  <si>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</si>
  <si>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</si>
  <si>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</si>
  <si>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</si>
  <si>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</si>
  <si>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</si>
  <si>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</si>
  <si>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</si>
  <si>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</si>
  <si>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</si>
  <si>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</si>
  <si>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</si>
  <si>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</si>
  <si>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</si>
  <si>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</si>
  <si>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</si>
  <si>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</si>
  <si>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</si>
  <si>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</si>
  <si>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</si>
  <si>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</si>
  <si>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</si>
  <si>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</si>
  <si>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</si>
  <si>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</si>
  <si>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</si>
  <si>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</si>
  <si>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</si>
  <si>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</si>
  <si>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</si>
  <si>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</si>
  <si>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</si>
  <si>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</si>
  <si>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</si>
  <si>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</si>
  <si>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</si>
  <si>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</si>
  <si>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</si>
  <si>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</si>
  <si>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</si>
  <si>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</si>
  <si>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</si>
  <si>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</si>
  <si>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</si>
  <si>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</si>
  <si>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</si>
  <si>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</si>
  <si>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</si>
  <si>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</si>
  <si>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</si>
  <si>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</si>
  <si>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</si>
  <si>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</si>
  <si>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</si>
  <si>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</si>
  <si>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</si>
  <si>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</si>
  <si>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</si>
  <si>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</si>
  <si>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</si>
  <si>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</si>
  <si>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</si>
  <si>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</si>
  <si>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</si>
  <si>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</si>
  <si>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</si>
  <si>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</si>
  <si>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</si>
  <si>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</si>
  <si>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</si>
  <si>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</si>
  <si>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</si>
  <si>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</si>
  <si>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</si>
  <si>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</si>
  <si>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</si>
  <si>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</si>
  <si>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</si>
  <si>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</si>
  <si>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</si>
  <si>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</si>
  <si>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</si>
  <si>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</si>
  <si>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</si>
  <si>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</si>
  <si>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</si>
  <si>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</si>
  <si>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</si>
  <si>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</si>
  <si>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</si>
  <si>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</si>
  <si>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</si>
  <si>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</si>
  <si>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</si>
  <si>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</si>
  <si>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</si>
  <si>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</si>
  <si>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</si>
  <si>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</si>
  <si>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</si>
  <si>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</si>
  <si>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</si>
  <si>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</si>
  <si>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</si>
  <si>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</si>
  <si>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</si>
  <si>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</si>
  <si>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</si>
  <si>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</si>
  <si>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</si>
  <si>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</si>
  <si>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</si>
  <si>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</si>
  <si>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</si>
  <si>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</si>
  <si>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</si>
  <si>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</si>
  <si>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</si>
  <si>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</si>
  <si>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</si>
  <si>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</si>
  <si>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</si>
  <si>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</si>
  <si>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</si>
  <si>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</si>
  <si>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</si>
  <si>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</si>
  <si>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</si>
  <si>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</si>
  <si>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</si>
  <si>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</si>
  <si>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</si>
  <si>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</si>
  <si>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</si>
  <si>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</si>
  <si>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</si>
  <si>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</si>
  <si>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</si>
  <si>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</si>
  <si>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</si>
  <si>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</si>
  <si>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</si>
  <si>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</si>
  <si>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</si>
  <si>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</si>
  <si>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</si>
  <si>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</si>
  <si>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</si>
  <si>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</si>
  <si>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</si>
  <si>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</si>
  <si>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</si>
  <si>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</si>
  <si>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</si>
  <si>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</si>
  <si>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</si>
  <si>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</si>
  <si>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</si>
  <si>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</si>
  <si>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</si>
  <si>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</si>
  <si>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</si>
  <si>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</si>
  <si>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</si>
  <si>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</si>
  <si>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</si>
  <si>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</si>
  <si>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</si>
  <si>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</si>
  <si>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</si>
  <si>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</si>
  <si>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</si>
  <si>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</si>
  <si>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</si>
  <si>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</si>
  <si>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</si>
  <si>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</si>
  <si>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</si>
  <si>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</si>
  <si>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</si>
  <si>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</si>
  <si>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</si>
  <si>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</si>
  <si>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</si>
  <si>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</si>
  <si>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</si>
  <si>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</si>
  <si>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</si>
  <si>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</si>
  <si>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</si>
  <si>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</si>
  <si>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</si>
  <si>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</si>
  <si>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</si>
  <si>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</si>
  <si>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</si>
  <si>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</si>
  <si>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</si>
  <si>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</si>
  <si>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</si>
  <si>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</si>
  <si>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</si>
  <si>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</si>
  <si>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</si>
  <si>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</si>
  <si>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</si>
  <si>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</si>
  <si>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</si>
  <si>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</si>
  <si>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</si>
  <si>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</si>
  <si>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</si>
  <si>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</si>
  <si>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</si>
  <si>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</si>
  <si>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</si>
  <si>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</si>
  <si>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</si>
  <si>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</si>
  <si>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</si>
  <si>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</si>
  <si>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</si>
  <si>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</si>
  <si>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</si>
  <si>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</si>
  <si>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</si>
  <si>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</si>
  <si>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</si>
  <si>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</si>
  <si>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</si>
  <si>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</si>
  <si>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</si>
  <si>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</si>
  <si>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</si>
  <si>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</si>
  <si>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</si>
  <si>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</si>
  <si>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</si>
  <si>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</si>
  <si>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</si>
  <si>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</si>
  <si>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</si>
  <si>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</si>
  <si>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</si>
  <si>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</si>
  <si>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</si>
  <si>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</si>
  <si>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</si>
  <si>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</si>
  <si>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</si>
  <si>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</si>
  <si>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</si>
  <si>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</si>
  <si>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</si>
  <si>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</si>
  <si>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</si>
  <si>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</si>
  <si>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</si>
  <si>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</si>
  <si>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</si>
  <si>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</si>
  <si>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</si>
  <si>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</si>
  <si>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</si>
  <si>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</si>
  <si>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</si>
  <si>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</si>
  <si>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</si>
  <si>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</si>
  <si>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</si>
  <si>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</si>
  <si>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</si>
  <si>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</si>
  <si>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</si>
  <si>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</si>
  <si>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</si>
  <si>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</si>
  <si>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</si>
  <si>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</si>
  <si>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</si>
  <si>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</si>
  <si>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</si>
  <si>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</si>
  <si>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</si>
  <si>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</si>
  <si>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</si>
  <si>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</si>
  <si>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</si>
  <si>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</si>
  <si>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</si>
  <si>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</si>
  <si>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</si>
  <si>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</si>
  <si>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</si>
  <si>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</si>
  <si>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</si>
  <si>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</si>
  <si>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</si>
  <si>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</si>
  <si>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</si>
  <si>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</si>
  <si>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</si>
  <si>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</si>
  <si>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</si>
  <si>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</si>
  <si>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</si>
  <si>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</si>
  <si>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</si>
  <si>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</si>
  <si>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</si>
  <si>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</si>
  <si>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</si>
  <si>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</si>
  <si>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</si>
  <si>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</si>
  <si>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</si>
  <si>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</si>
  <si>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</si>
  <si>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</si>
  <si>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</si>
  <si>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</si>
  <si>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</si>
  <si>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</si>
  <si>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</si>
  <si>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</si>
  <si>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</si>
  <si>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</si>
  <si>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</si>
  <si>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</si>
  <si>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</si>
  <si>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</si>
  <si>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</si>
  <si>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</si>
  <si>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</si>
  <si>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</si>
  <si>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</si>
  <si>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</si>
  <si>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</si>
  <si>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</si>
  <si>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</si>
  <si>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</si>
  <si>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</si>
  <si>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</si>
  <si>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</si>
  <si>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</si>
  <si>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</si>
  <si>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</si>
  <si>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</si>
  <si>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</si>
  <si>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</si>
  <si>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</si>
  <si>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</si>
  <si>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</si>
  <si>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</si>
  <si>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</si>
  <si>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</si>
  <si>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</si>
  <si>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</si>
  <si>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</si>
  <si>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</si>
  <si>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</si>
  <si>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</si>
  <si>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</si>
  <si>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</si>
  <si>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</si>
  <si>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</si>
  <si>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</si>
  <si>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</si>
  <si>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</si>
  <si>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</si>
  <si>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</si>
  <si>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</si>
  <si>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</si>
  <si>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</si>
  <si>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</si>
  <si>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</si>
  <si>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</si>
  <si>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</si>
  <si>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</si>
  <si>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</si>
  <si>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</si>
  <si>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</si>
  <si>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</si>
  <si>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</si>
  <si>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</si>
  <si>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</si>
  <si>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</si>
  <si>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</si>
  <si>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</si>
  <si>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</si>
  <si>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</si>
  <si>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</si>
  <si>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</si>
  <si>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</si>
  <si>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</si>
  <si>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</si>
  <si>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</si>
  <si>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</si>
  <si>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</si>
  <si>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</si>
  <si>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</si>
  <si>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</si>
  <si>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</si>
  <si>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</si>
  <si>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</si>
  <si>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</si>
  <si>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</si>
  <si>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</si>
  <si>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</si>
  <si>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</si>
  <si>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</si>
  <si>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</si>
  <si>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</si>
  <si>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</si>
  <si>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</si>
  <si>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</si>
  <si>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</si>
  <si>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</si>
  <si>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</si>
  <si>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</si>
  <si>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</si>
  <si>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</si>
  <si>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</si>
  <si>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</si>
  <si>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</si>
  <si>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</si>
  <si>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</si>
  <si>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</si>
  <si>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</si>
  <si>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</si>
  <si>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</si>
  <si>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</si>
  <si>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</si>
  <si>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</si>
  <si>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</si>
  <si>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</si>
  <si>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</si>
  <si>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</si>
  <si>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</si>
  <si>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</si>
  <si>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</si>
  <si>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</si>
  <si>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</si>
  <si>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</si>
  <si>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</si>
  <si>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</si>
  <si>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</si>
  <si>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</si>
  <si>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</si>
  <si>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</si>
  <si>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</si>
  <si>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</si>
  <si>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</si>
  <si>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</si>
  <si>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</si>
  <si>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</si>
  <si>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</si>
  <si>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</si>
  <si>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</si>
  <si>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</si>
  <si>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</si>
  <si>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</si>
  <si>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</si>
  <si>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</si>
  <si>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</si>
  <si>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</si>
  <si>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</si>
  <si>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</si>
  <si>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</si>
  <si>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</si>
  <si>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</si>
  <si>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</si>
  <si>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</si>
  <si>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</si>
  <si>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</si>
  <si>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</si>
  <si>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</si>
  <si>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</si>
  <si>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</si>
  <si>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</si>
  <si>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</si>
  <si>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</si>
  <si>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</si>
  <si>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</si>
  <si>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</si>
  <si>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</si>
  <si>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</si>
  <si>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</si>
  <si>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</si>
  <si>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</si>
  <si>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</si>
  <si>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</si>
  <si>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</si>
  <si>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</si>
  <si>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</si>
  <si>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</si>
  <si>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</si>
  <si>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</si>
  <si>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</si>
  <si>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</si>
  <si>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</si>
  <si>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</si>
  <si>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</si>
  <si>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</si>
  <si>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</si>
  <si>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</si>
  <si>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</si>
  <si>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</si>
  <si>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</si>
  <si>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</si>
  <si>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</si>
  <si>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</si>
  <si>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</si>
  <si>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</si>
  <si>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</si>
  <si>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</si>
  <si>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</si>
  <si>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</si>
  <si>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</si>
  <si>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</si>
  <si>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</si>
  <si>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</si>
  <si>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</si>
  <si>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</si>
  <si>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</si>
  <si>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</si>
  <si>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</si>
  <si>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</si>
  <si>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</si>
  <si>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</si>
  <si>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</si>
  <si>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</si>
  <si>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</si>
  <si>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</si>
  <si>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</si>
  <si>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</si>
  <si>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</si>
  <si>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</si>
  <si>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</si>
  <si>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</si>
  <si>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</si>
  <si>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</si>
  <si>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</si>
  <si>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</si>
  <si>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</si>
  <si>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</si>
  <si>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</si>
  <si>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</si>
  <si>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</si>
  <si>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</si>
  <si>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</si>
  <si>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</si>
  <si>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</si>
  <si>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</si>
  <si>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</si>
  <si>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</si>
  <si>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</si>
  <si>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</si>
  <si>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</si>
  <si>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</si>
  <si>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</si>
  <si>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</si>
  <si>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</si>
  <si>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</si>
  <si>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</si>
  <si>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</si>
  <si>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</si>
  <si>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</si>
  <si>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</si>
  <si>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</si>
  <si>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</si>
  <si>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</si>
  <si>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</si>
  <si>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</si>
  <si>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</si>
  <si>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</si>
  <si>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</si>
  <si>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</si>
  <si>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</si>
  <si>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</si>
  <si>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</si>
  <si>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</si>
  <si>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</si>
  <si>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</si>
  <si>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</si>
  <si>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</si>
  <si>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</si>
  <si>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</si>
  <si>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</si>
  <si>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</si>
  <si>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</si>
  <si>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</si>
  <si>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</si>
  <si>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</si>
  <si>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</si>
  <si>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</si>
  <si>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</si>
  <si>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</si>
  <si>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</si>
  <si>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</si>
  <si>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</si>
  <si>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</si>
  <si>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</si>
  <si>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</si>
  <si>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</si>
  <si>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</si>
  <si>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</si>
  <si>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</si>
  <si>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</si>
  <si>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</si>
  <si>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</si>
  <si>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</si>
  <si>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</si>
  <si>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</si>
  <si>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</si>
  <si>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</si>
  <si>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</si>
  <si>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</si>
  <si>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</si>
  <si>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</si>
  <si>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</si>
  <si>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</si>
  <si>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</si>
  <si>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</si>
  <si>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</si>
  <si>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</si>
  <si>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</si>
  <si>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</si>
  <si>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</si>
  <si>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</si>
  <si>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</si>
  <si>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</si>
  <si>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</si>
  <si>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</si>
  <si>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</si>
  <si>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</si>
  <si>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</si>
  <si>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</si>
  <si>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</si>
  <si>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</si>
  <si>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</si>
  <si>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</si>
  <si>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</si>
  <si>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</si>
  <si>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</si>
  <si>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</si>
  <si>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</si>
  <si>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</si>
  <si>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</si>
  <si>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</si>
  <si>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</si>
  <si>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</si>
  <si>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</si>
  <si>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</si>
  <si>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</si>
  <si>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</si>
  <si>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</si>
  <si>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</si>
  <si>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</si>
  <si>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</si>
  <si>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</si>
  <si>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</si>
  <si>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</si>
  <si>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</si>
  <si>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</si>
  <si>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</si>
  <si>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</si>
  <si>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</si>
  <si>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</si>
  <si>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</si>
  <si>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</si>
  <si>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</si>
  <si>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</si>
  <si>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</si>
  <si>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</si>
  <si>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</si>
  <si>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</si>
  <si>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</si>
  <si>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</si>
  <si>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</si>
  <si>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</si>
  <si>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</si>
  <si>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</si>
  <si>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</si>
  <si>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</si>
  <si>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</si>
  <si>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</si>
  <si>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</si>
  <si>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</si>
  <si>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</si>
  <si>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</si>
  <si>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</si>
  <si>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</si>
  <si>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</si>
  <si>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</si>
  <si>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</si>
  <si>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</si>
  <si>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</si>
  <si>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</si>
  <si>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</si>
  <si>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</si>
  <si>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</si>
  <si>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</si>
  <si>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</si>
  <si>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</si>
  <si>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</si>
  <si>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</si>
  <si>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</si>
  <si>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</si>
  <si>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</si>
  <si>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</si>
  <si>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</si>
  <si>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</si>
  <si>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</si>
  <si>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</si>
  <si>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</si>
  <si>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</si>
  <si>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</si>
  <si>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</si>
  <si>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</si>
  <si>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</si>
  <si>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</si>
  <si>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</si>
  <si>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</si>
  <si>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</si>
  <si>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</si>
  <si>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</si>
  <si>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</si>
  <si>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</si>
  <si>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</si>
  <si>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</si>
  <si>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</si>
  <si>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</si>
  <si>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</si>
  <si>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</si>
  <si>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</si>
  <si>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</si>
  <si>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</si>
  <si>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</si>
  <si>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</si>
  <si>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</si>
  <si>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</si>
  <si>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</si>
  <si>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</si>
  <si>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</si>
  <si>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</si>
  <si>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</si>
  <si>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</si>
  <si>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</si>
  <si>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</si>
  <si>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</si>
  <si>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</si>
  <si>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</si>
  <si>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</si>
  <si>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</si>
  <si>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</si>
  <si>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</si>
  <si>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</si>
  <si>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</si>
  <si>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</si>
  <si>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</si>
  <si>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</si>
  <si>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</si>
  <si>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</si>
  <si>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</si>
  <si>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</si>
  <si>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</si>
  <si>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</si>
  <si>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</si>
  <si>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</si>
  <si>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</si>
  <si>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</si>
  <si>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</si>
  <si>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</si>
  <si>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</si>
  <si>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</si>
  <si>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</si>
  <si>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</si>
  <si>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</si>
  <si>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</si>
  <si>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</si>
  <si>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</si>
  <si>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</si>
  <si>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</si>
  <si>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</si>
  <si>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</si>
  <si>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</si>
  <si>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</si>
  <si>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</si>
  <si>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</si>
  <si>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</si>
  <si>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</si>
  <si>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</si>
  <si>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</si>
  <si>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</si>
  <si>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</si>
  <si>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</si>
  <si>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</si>
  <si>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</si>
  <si>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</si>
  <si>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</si>
  <si>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</si>
  <si>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</si>
  <si>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</si>
  <si>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</si>
  <si>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</si>
  <si>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</si>
  <si>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</si>
  <si>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</si>
  <si>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</si>
  <si>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</si>
  <si>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</si>
  <si>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</si>
  <si>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</si>
  <si>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</si>
  <si>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</si>
  <si>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</si>
  <si>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</si>
  <si>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</si>
  <si>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</si>
  <si>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</si>
  <si>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</si>
  <si>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</si>
  <si>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</si>
  <si>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</si>
  <si>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</si>
  <si>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</si>
  <si>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</si>
  <si>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</si>
  <si>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</si>
  <si>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</si>
  <si>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</si>
  <si>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</si>
  <si>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</si>
  <si>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</si>
  <si>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</si>
  <si>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</si>
  <si>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</si>
  <si>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</si>
  <si>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</si>
  <si>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</si>
  <si>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</si>
  <si>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</si>
  <si>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</si>
  <si>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</si>
  <si>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</si>
  <si>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</si>
  <si>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</si>
  <si>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</si>
  <si>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</si>
  <si>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</si>
  <si>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</si>
  <si>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</si>
  <si>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</si>
  <si>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</si>
  <si>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</si>
  <si>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</si>
  <si>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</si>
  <si>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</si>
  <si>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</si>
  <si>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</si>
  <si>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</si>
  <si>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</si>
  <si>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</si>
  <si>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</si>
  <si>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</si>
  <si>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</si>
  <si>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</si>
  <si>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</si>
  <si>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</si>
  <si>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</si>
  <si>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</si>
  <si>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</si>
  <si>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</si>
  <si>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</si>
  <si>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</si>
  <si>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</si>
  <si>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</si>
  <si>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</si>
  <si>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</si>
  <si>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</si>
  <si>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</si>
  <si>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</si>
  <si>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</si>
  <si>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</si>
  <si>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</si>
  <si>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</si>
  <si>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</si>
  <si>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</si>
  <si>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</si>
  <si>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</si>
  <si>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</si>
  <si>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</si>
  <si>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</si>
  <si>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</si>
  <si>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</si>
  <si>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</si>
  <si>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</si>
  <si>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</si>
  <si>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</si>
  <si>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</si>
  <si>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</si>
  <si>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</si>
  <si>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</si>
  <si>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</si>
  <si>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</si>
  <si>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</si>
  <si>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</si>
  <si>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</si>
  <si>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</si>
  <si>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</si>
  <si>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</si>
  <si>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</si>
  <si>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</si>
  <si>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</si>
  <si>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</si>
  <si>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</si>
  <si>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</si>
  <si>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</si>
  <si>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</si>
  <si>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</si>
  <si>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</si>
  <si>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</si>
  <si>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</si>
  <si>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</si>
  <si>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</si>
  <si>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</si>
  <si>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</si>
  <si>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</si>
  <si>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</si>
  <si>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</si>
  <si>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</si>
  <si>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</si>
  <si>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</si>
  <si>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</si>
  <si>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</si>
  <si>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</si>
  <si>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</si>
  <si>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</si>
  <si>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</si>
  <si>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</si>
  <si>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</si>
  <si>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</si>
  <si>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</si>
  <si>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</si>
  <si>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</si>
  <si>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</si>
  <si>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</si>
  <si>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</si>
  <si>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</si>
  <si>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</si>
  <si>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</si>
  <si>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</si>
  <si>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</si>
  <si>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</si>
  <si>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</si>
  <si>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</si>
  <si>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</si>
  <si>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</si>
  <si>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</si>
  <si>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</si>
  <si>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</si>
  <si>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</si>
  <si>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</si>
  <si>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</si>
  <si>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</si>
  <si>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</si>
  <si>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</si>
  <si>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</si>
  <si>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</si>
  <si>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</si>
  <si>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</si>
  <si>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</si>
  <si>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</si>
  <si>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</si>
  <si>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</si>
  <si>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</si>
  <si>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</si>
  <si>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</si>
  <si>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</si>
  <si>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</si>
  <si>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</si>
  <si>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</si>
  <si>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</si>
  <si>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</si>
  <si>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</si>
  <si>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</si>
  <si>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</si>
  <si>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</si>
  <si>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</si>
  <si>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</si>
  <si>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</si>
  <si>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</si>
  <si>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</si>
  <si>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</si>
  <si>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</si>
  <si>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</si>
  <si>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</si>
  <si>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</si>
  <si>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</si>
  <si>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</si>
  <si>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</si>
  <si>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</si>
  <si>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</si>
  <si>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</si>
  <si>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</si>
  <si>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</si>
  <si>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</si>
  <si>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</si>
  <si>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</si>
  <si>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</si>
  <si>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</si>
  <si>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</si>
  <si>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</si>
  <si>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</si>
  <si>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</si>
  <si>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</si>
  <si>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</si>
  <si>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</si>
  <si>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</si>
  <si>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</si>
  <si>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</si>
  <si>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</si>
  <si>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</si>
  <si>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</si>
  <si>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</si>
  <si>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</si>
  <si>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</si>
  <si>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</si>
  <si>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</si>
  <si>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</si>
  <si>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</si>
  <si>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</si>
  <si>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</si>
  <si>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</si>
  <si>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</si>
  <si>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</si>
  <si>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</si>
  <si>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</si>
  <si>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</si>
  <si>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</si>
  <si>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</si>
  <si>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</si>
  <si>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</si>
  <si>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</si>
  <si>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</si>
  <si>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</si>
  <si>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</si>
  <si>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</si>
  <si>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</si>
  <si>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</si>
  <si>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</si>
  <si>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</si>
  <si>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</si>
  <si>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</si>
  <si>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</si>
  <si>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</si>
  <si>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</si>
  <si>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</si>
  <si>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</si>
  <si>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</si>
  <si>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</si>
  <si>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</si>
  <si>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</si>
  <si>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</si>
  <si>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</si>
  <si>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</si>
  <si>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</si>
  <si>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</si>
  <si>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</si>
  <si>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</si>
  <si>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</si>
  <si>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</si>
  <si>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</si>
  <si>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</si>
  <si>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</si>
  <si>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</si>
  <si>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</si>
  <si>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</si>
  <si>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</si>
  <si>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</si>
  <si>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</si>
  <si>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</si>
  <si>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</si>
  <si>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</si>
  <si>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</si>
  <si>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</si>
  <si>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</si>
  <si>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</si>
  <si>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</si>
  <si>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</si>
  <si>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</si>
  <si>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</si>
  <si>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</si>
  <si>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</si>
  <si>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</si>
  <si>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</si>
  <si>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</si>
  <si>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</si>
  <si>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</si>
  <si>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</si>
  <si>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</si>
  <si>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</si>
  <si>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</si>
  <si>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</si>
  <si>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</si>
  <si>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</si>
  <si>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</si>
  <si>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</si>
  <si>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</si>
  <si>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</si>
  <si>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</si>
  <si>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</si>
  <si>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</si>
  <si>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</si>
  <si>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</si>
  <si>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</si>
  <si>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</si>
  <si>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</si>
  <si>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</si>
  <si>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</si>
  <si>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</si>
  <si>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</si>
  <si>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</si>
  <si>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</si>
  <si>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</si>
  <si>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</si>
  <si>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</si>
  <si>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</si>
  <si>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</si>
  <si>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</si>
  <si>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</si>
  <si>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</si>
  <si>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</si>
  <si>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</si>
  <si>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</si>
  <si>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</si>
  <si>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</si>
  <si>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</si>
  <si>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</si>
  <si>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</si>
  <si>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</si>
  <si>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</si>
  <si>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</si>
  <si>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</si>
  <si>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</si>
  <si>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</si>
  <si>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</si>
  <si>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</si>
  <si>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</si>
  <si>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</si>
  <si>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</si>
  <si>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</si>
  <si>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</si>
  <si>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</si>
  <si>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</si>
  <si>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</si>
  <si>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</si>
  <si>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</si>
  <si>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</si>
  <si>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</si>
  <si>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</si>
  <si>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</si>
  <si>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</si>
  <si>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</si>
  <si>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</si>
  <si>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</si>
  <si>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</si>
  <si>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</si>
  <si>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</si>
  <si>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</si>
  <si>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</si>
  <si>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</si>
  <si>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</si>
  <si>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</si>
  <si>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</si>
  <si>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</si>
  <si>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</si>
  <si>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</si>
  <si>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</si>
  <si>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</si>
  <si>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</si>
  <si>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</si>
  <si>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</si>
  <si>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</si>
  <si>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</si>
  <si>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</si>
  <si>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</si>
  <si>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</si>
  <si>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</si>
  <si>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</si>
  <si>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</si>
  <si>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</si>
  <si>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</si>
  <si>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</si>
  <si>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</si>
  <si>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</si>
  <si>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</si>
  <si>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</si>
  <si>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</si>
  <si>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</si>
  <si>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</si>
  <si>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</si>
  <si>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</si>
  <si>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</si>
  <si>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</si>
  <si>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</si>
  <si>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</si>
  <si>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</si>
  <si>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</si>
  <si>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</si>
  <si>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</si>
  <si>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</si>
  <si>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</si>
  <si>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</si>
  <si>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</si>
  <si>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</si>
  <si>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</si>
  <si>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</si>
  <si>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</si>
  <si>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</si>
  <si>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</si>
  <si>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</si>
  <si>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</si>
  <si>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</si>
  <si>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</si>
  <si>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</si>
  <si>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</si>
  <si>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</si>
  <si>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</si>
  <si>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</si>
  <si>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</si>
  <si>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</si>
  <si>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</si>
  <si>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</si>
  <si>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</si>
  <si>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</si>
  <si>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</si>
  <si>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</si>
  <si>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</si>
  <si>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</si>
  <si>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</si>
  <si>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</si>
  <si>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</si>
  <si>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</si>
  <si>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</si>
  <si>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</si>
  <si>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</si>
  <si>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</si>
  <si>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</si>
  <si>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</si>
  <si>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</si>
  <si>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</si>
  <si>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</si>
  <si>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</si>
  <si>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</si>
  <si>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</si>
  <si>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</si>
  <si>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</si>
  <si>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</si>
  <si>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</si>
  <si>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</si>
  <si>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</si>
  <si>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</si>
  <si>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</si>
  <si>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</si>
  <si>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</si>
  <si>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</si>
  <si>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</si>
  <si>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</si>
  <si>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</si>
  <si>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</si>
  <si>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</si>
  <si>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</si>
  <si>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</si>
  <si>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</si>
  <si>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</si>
  <si>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</si>
  <si>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</si>
  <si>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</si>
  <si>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</si>
  <si>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</si>
  <si>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</si>
  <si>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</si>
  <si>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</si>
  <si>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</si>
  <si>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</si>
  <si>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</si>
  <si>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</si>
  <si>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</si>
  <si>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</si>
  <si>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</si>
  <si>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</si>
  <si>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</si>
  <si>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</si>
  <si>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</si>
  <si>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</si>
  <si>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</si>
  <si>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</si>
  <si>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</si>
  <si>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</si>
  <si>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</si>
  <si>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</si>
  <si>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</si>
  <si>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</si>
  <si>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</si>
  <si>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</si>
  <si>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</si>
  <si>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</si>
  <si>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</si>
  <si>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</si>
  <si>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</si>
  <si>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</si>
  <si>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</si>
  <si>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</si>
  <si>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</si>
  <si>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</si>
  <si>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</si>
  <si>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</si>
  <si>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</si>
  <si>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</si>
  <si>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</si>
  <si>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</si>
  <si>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</si>
  <si>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</si>
  <si>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</si>
  <si>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</si>
  <si>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</si>
  <si>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</si>
  <si>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</si>
  <si>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</si>
  <si>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</si>
  <si>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</si>
  <si>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</si>
  <si>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</si>
  <si>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</si>
  <si>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</si>
  <si>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</si>
  <si>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</si>
  <si>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</si>
  <si>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</si>
  <si>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</si>
  <si>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</si>
  <si>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</si>
  <si>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</si>
  <si>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</si>
  <si>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</si>
  <si>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</si>
  <si>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</si>
  <si>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</si>
  <si>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</si>
  <si>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</si>
  <si>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</si>
  <si>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</si>
  <si>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</si>
  <si>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</si>
  <si>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</si>
  <si>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</si>
  <si>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</si>
  <si>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</si>
  <si>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</si>
  <si>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</si>
  <si>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</si>
  <si>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</si>
  <si>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</si>
  <si>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</si>
  <si>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</si>
  <si>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</si>
  <si>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</si>
  <si>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</si>
  <si>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</si>
  <si>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</si>
  <si>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</si>
  <si>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</si>
  <si>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</si>
  <si>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</si>
  <si>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</si>
  <si>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</si>
  <si>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</si>
  <si>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</si>
  <si>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</si>
  <si>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</si>
  <si>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</si>
  <si>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</si>
  <si>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</si>
  <si>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</si>
  <si>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</si>
  <si>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</si>
  <si>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</si>
  <si>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</si>
  <si>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</si>
  <si>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</si>
  <si>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</si>
  <si>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</si>
  <si>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</si>
  <si>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</si>
  <si>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</si>
  <si>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</si>
  <si>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</si>
  <si>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</si>
  <si>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</si>
  <si>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</si>
  <si>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</si>
  <si>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</si>
  <si>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</si>
  <si>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</si>
  <si>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</si>
  <si>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</si>
  <si>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</si>
  <si>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</si>
  <si>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</si>
  <si>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</si>
  <si>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</si>
  <si>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</si>
  <si>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</si>
  <si>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</si>
  <si>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</si>
  <si>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</si>
  <si>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</si>
  <si>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</si>
  <si>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</si>
  <si>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</si>
  <si>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</si>
  <si>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</si>
  <si>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</si>
  <si>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</si>
  <si>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</si>
  <si>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</si>
  <si>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</si>
  <si>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</si>
  <si>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</si>
  <si>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</si>
  <si>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</si>
  <si>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</si>
  <si>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</si>
  <si>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</si>
  <si>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</si>
  <si>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</si>
  <si>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</si>
  <si>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</si>
  <si>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</si>
  <si>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</si>
  <si>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</si>
  <si>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</si>
  <si>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</si>
  <si>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</si>
  <si>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</si>
  <si>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</si>
  <si>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</si>
  <si>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</si>
  <si>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</si>
  <si>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</si>
  <si>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</si>
  <si>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</si>
  <si>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</si>
  <si>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</si>
  <si>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</si>
  <si>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</si>
  <si>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</si>
  <si>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</si>
  <si>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</si>
  <si>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</si>
  <si>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</si>
  <si>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</si>
  <si>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</si>
  <si>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</si>
  <si>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</si>
  <si>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</si>
  <si>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</si>
  <si>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</si>
  <si>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</si>
  <si>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</si>
  <si>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</si>
  <si>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</si>
  <si>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</si>
  <si>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</si>
  <si>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</si>
  <si>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</si>
  <si>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</si>
  <si>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</si>
  <si>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</si>
  <si>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</si>
  <si>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</si>
  <si>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</si>
  <si>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</si>
  <si>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</si>
  <si>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</si>
  <si>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</si>
  <si>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</si>
  <si>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</si>
  <si>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</si>
  <si>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</si>
  <si>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</si>
  <si>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</si>
  <si>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</si>
  <si>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</si>
  <si>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</si>
  <si>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</si>
  <si>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</si>
  <si>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</si>
  <si>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</si>
  <si>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</si>
  <si>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</si>
  <si>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</si>
  <si>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</si>
  <si>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</si>
  <si>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</si>
  <si>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</si>
  <si>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</si>
  <si>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</si>
  <si>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</si>
  <si>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</si>
  <si>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</si>
  <si>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</si>
  <si>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</si>
  <si>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</si>
  <si>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</si>
  <si>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</si>
  <si>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</si>
  <si>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</si>
  <si>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</si>
  <si>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</si>
  <si>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</si>
  <si>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</si>
  <si>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</si>
  <si>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</si>
  <si>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</si>
  <si>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</si>
  <si>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</si>
  <si>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</si>
  <si>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</si>
  <si>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</si>
  <si>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</si>
  <si>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</si>
  <si>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</si>
  <si>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</si>
  <si>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</si>
  <si>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</si>
  <si>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</si>
  <si>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</si>
  <si>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</si>
  <si>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</si>
  <si>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</si>
  <si>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</si>
  <si>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</si>
  <si>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</si>
  <si>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</si>
  <si>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</si>
  <si>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</si>
  <si>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</si>
  <si>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</si>
  <si>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</si>
  <si>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</si>
  <si>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</si>
  <si>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</si>
  <si>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</si>
  <si>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</si>
  <si>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</si>
  <si>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</si>
  <si>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</si>
  <si>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</si>
  <si>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</si>
  <si>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</si>
  <si>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</si>
  <si>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</si>
  <si>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</si>
  <si>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</si>
  <si>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</si>
  <si>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</si>
  <si>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</si>
  <si>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</si>
  <si>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</si>
  <si>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</si>
  <si>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</si>
  <si>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</si>
  <si>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</si>
  <si>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</si>
  <si>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</si>
  <si>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</si>
  <si>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</si>
  <si>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</si>
  <si>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</si>
  <si>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</si>
  <si>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</si>
  <si>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</si>
  <si>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</si>
  <si>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</si>
  <si>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</si>
  <si>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</si>
  <si>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</si>
  <si>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</si>
  <si>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</si>
  <si>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</si>
  <si>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</si>
  <si>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</si>
  <si>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</si>
  <si>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</si>
  <si>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</si>
  <si>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</si>
  <si>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</si>
  <si>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</si>
  <si>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</si>
  <si>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</si>
  <si>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</si>
  <si>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</si>
  <si>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</si>
  <si>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</si>
  <si>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</si>
  <si>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</si>
  <si>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</si>
  <si>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</si>
  <si>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</si>
  <si>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</si>
  <si>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</si>
  <si>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</si>
  <si>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</si>
  <si>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</si>
  <si>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</si>
  <si>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</si>
  <si>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</si>
  <si>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</si>
  <si>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</si>
  <si>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</si>
  <si>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</si>
  <si>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</si>
  <si>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</si>
  <si>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</si>
  <si>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</si>
  <si>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</si>
  <si>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</si>
  <si>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</si>
  <si>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</si>
  <si>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</si>
  <si>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</si>
  <si>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</si>
  <si>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</si>
  <si>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</si>
  <si>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</si>
  <si>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</si>
  <si>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</si>
  <si>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</si>
  <si>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</si>
  <si>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</si>
  <si>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</si>
  <si>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</si>
  <si>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</si>
  <si>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</si>
  <si>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</si>
  <si>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</si>
  <si>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</si>
  <si>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</si>
  <si>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</si>
  <si>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</si>
  <si>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</si>
  <si>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</si>
  <si>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</si>
  <si>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</si>
  <si>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</si>
  <si>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</si>
  <si>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</si>
  <si>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</si>
  <si>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</si>
  <si>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</si>
  <si>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</si>
  <si>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</si>
  <si>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</si>
  <si>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</si>
  <si>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</si>
  <si>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</si>
  <si>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</si>
  <si>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</si>
  <si>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</si>
  <si>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</si>
  <si>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</si>
  <si>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</si>
  <si>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</si>
  <si>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</si>
  <si>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</si>
  <si>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</si>
  <si>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</si>
  <si>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</si>
  <si>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</si>
  <si>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</si>
  <si>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</si>
  <si>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</si>
  <si>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</si>
  <si>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</si>
  <si>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</si>
  <si>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</si>
  <si>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</si>
  <si>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</si>
  <si>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</si>
  <si>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</si>
  <si>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</si>
  <si>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</si>
  <si>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</si>
  <si>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</si>
  <si>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</si>
  <si>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</si>
  <si>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</si>
  <si>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</si>
  <si>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</si>
  <si>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</si>
  <si>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</si>
  <si>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</si>
  <si>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</si>
  <si>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</si>
  <si>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</si>
  <si>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</si>
  <si>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</si>
  <si>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</si>
  <si>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</si>
  <si>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</si>
  <si>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</si>
  <si>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</si>
  <si>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</si>
  <si>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</si>
  <si>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</si>
  <si>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</si>
  <si>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</si>
  <si>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</si>
  <si>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</si>
  <si>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</si>
  <si>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</si>
  <si>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</si>
  <si>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</si>
  <si>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</si>
  <si>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</si>
  <si>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</si>
  <si>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</si>
  <si>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</si>
  <si>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</si>
  <si>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</si>
  <si>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</si>
  <si>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</si>
  <si>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</si>
  <si>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</si>
  <si>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</si>
  <si>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</si>
  <si>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</si>
  <si>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</si>
  <si>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</si>
  <si>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</si>
  <si>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</si>
  <si>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</si>
  <si>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</si>
  <si>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</si>
  <si>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</si>
  <si>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</si>
  <si>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</si>
  <si>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</si>
  <si>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</si>
  <si>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</si>
  <si>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</si>
  <si>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</si>
  <si>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</si>
  <si>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</si>
  <si>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</si>
  <si>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</si>
  <si>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</si>
  <si>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</si>
  <si>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</si>
  <si>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</si>
  <si>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</si>
  <si>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</si>
  <si>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</si>
  <si>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</si>
  <si>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</si>
  <si>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</si>
  <si>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</si>
  <si>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</si>
  <si>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</si>
  <si>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</si>
  <si>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</si>
  <si>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</si>
  <si>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</si>
  <si>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</si>
  <si>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</si>
  <si>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</si>
  <si>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</si>
  <si>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</si>
  <si>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</si>
  <si>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</si>
  <si>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</si>
  <si>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</si>
  <si>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</si>
  <si>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</si>
  <si>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</si>
  <si>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</si>
  <si>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</si>
  <si>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</si>
  <si>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</si>
  <si>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</si>
  <si>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</si>
  <si>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</si>
  <si>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</si>
  <si>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</si>
  <si>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</si>
  <si>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</si>
  <si>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</si>
  <si>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</si>
  <si>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</si>
  <si>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</si>
  <si>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</si>
  <si>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</si>
  <si>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</si>
  <si>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</si>
  <si>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</si>
  <si>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</si>
  <si>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</si>
  <si>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</si>
  <si>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</si>
  <si>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</si>
  <si>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</si>
  <si>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</si>
  <si>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</si>
  <si>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</si>
  <si>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</si>
  <si>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</si>
  <si>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</si>
  <si>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</si>
  <si>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</si>
  <si>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</si>
  <si>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</si>
  <si>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</si>
  <si>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</si>
  <si>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</si>
  <si>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</si>
  <si>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</si>
  <si>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</si>
  <si>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</si>
  <si>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</si>
  <si>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</si>
  <si>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</si>
  <si>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</si>
  <si>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</si>
  <si>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</si>
  <si>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</si>
  <si>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</si>
  <si>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</si>
  <si>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</si>
  <si>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</si>
  <si>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</si>
  <si>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</si>
  <si>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</si>
  <si>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</si>
  <si>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</si>
  <si>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</si>
  <si>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</si>
  <si>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</si>
  <si>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</si>
  <si>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</si>
  <si>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</si>
  <si>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</si>
  <si>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</si>
  <si>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</si>
  <si>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</si>
  <si>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</si>
  <si>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</si>
  <si>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</si>
  <si>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</si>
  <si>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</si>
  <si>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</si>
  <si>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</si>
  <si>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</si>
  <si>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</si>
  <si>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</si>
  <si>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</si>
  <si>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</si>
  <si>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</si>
  <si>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</si>
  <si>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</si>
  <si>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</si>
  <si>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</si>
  <si>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</si>
  <si>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</si>
  <si>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</si>
  <si>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</si>
  <si>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</si>
  <si>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</si>
  <si>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</si>
  <si>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</si>
  <si>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</si>
  <si>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</si>
  <si>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</si>
  <si>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</si>
  <si>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</si>
  <si>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</si>
  <si>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</si>
  <si>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</si>
  <si>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</si>
  <si>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</si>
  <si>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</si>
  <si>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</si>
  <si>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</si>
  <si>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</si>
  <si>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</si>
  <si>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</si>
  <si>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</si>
  <si>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</si>
  <si>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</si>
  <si>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</si>
  <si>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</si>
  <si>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</si>
  <si>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</si>
  <si>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</si>
  <si>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</si>
  <si>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</si>
  <si>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</si>
  <si>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</si>
  <si>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</si>
  <si>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</si>
  <si>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</si>
  <si>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</si>
  <si>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</si>
  <si>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</si>
  <si>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</si>
  <si>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</si>
  <si>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</si>
  <si>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</si>
  <si>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</si>
  <si>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</si>
  <si>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</si>
  <si>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</si>
  <si>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</si>
  <si>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</si>
  <si>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</si>
  <si>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</si>
  <si>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</si>
  <si>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</si>
  <si>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</si>
  <si>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</si>
  <si>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</si>
  <si>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</si>
  <si>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</si>
  <si>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</si>
  <si>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</si>
  <si>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</si>
  <si>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</si>
  <si>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</si>
  <si>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</si>
  <si>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</si>
  <si>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</si>
  <si>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</si>
  <si>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</si>
  <si>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</si>
  <si>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</si>
  <si>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</si>
  <si>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</si>
  <si>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</si>
  <si>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</si>
  <si>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</si>
  <si>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</si>
  <si>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</si>
  <si>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</si>
  <si>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</si>
  <si>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</si>
  <si>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</si>
  <si>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</si>
  <si>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</si>
  <si>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</si>
  <si>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</si>
  <si>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</si>
  <si>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</si>
  <si>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</si>
  <si>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</si>
  <si>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</si>
  <si>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</si>
  <si>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</si>
  <si>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</si>
  <si>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</si>
  <si>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</si>
  <si>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</si>
  <si>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</si>
  <si>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</si>
  <si>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</si>
  <si>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</si>
  <si>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</si>
  <si>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</si>
  <si>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</si>
  <si>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</si>
  <si>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</si>
  <si>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</si>
  <si>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</si>
  <si>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</si>
  <si>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</si>
  <si>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</si>
  <si>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</si>
  <si>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</si>
  <si>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</si>
  <si>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</si>
  <si>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</si>
  <si>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</si>
  <si>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</si>
  <si>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</si>
  <si>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</si>
  <si>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</si>
  <si>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</si>
  <si>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</si>
  <si>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</si>
  <si>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</si>
  <si>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</si>
  <si>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</si>
  <si>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</si>
  <si>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</si>
  <si>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</si>
  <si>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</si>
  <si>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</si>
  <si>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</si>
  <si>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</si>
  <si>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</si>
  <si>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</si>
  <si>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</si>
  <si>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</si>
  <si>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</si>
  <si>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</si>
  <si>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</si>
  <si>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</si>
  <si>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</si>
  <si>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</si>
  <si>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</si>
  <si>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</si>
  <si>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</si>
  <si>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</si>
  <si>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</si>
  <si>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</si>
  <si>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</si>
  <si>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</si>
  <si>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</si>
  <si>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</si>
  <si>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</si>
  <si>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</si>
  <si>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</si>
  <si>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</si>
  <si>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</si>
  <si>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</si>
  <si>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</si>
  <si>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</si>
  <si>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</si>
  <si>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</si>
  <si>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</si>
  <si>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</si>
  <si>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</si>
  <si>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</si>
  <si>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</si>
  <si>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</si>
  <si>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</si>
  <si>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</si>
  <si>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</si>
  <si>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</si>
  <si>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</si>
  <si>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</si>
  <si>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</si>
  <si>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</si>
  <si>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</si>
  <si>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</si>
  <si>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</si>
  <si>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</si>
  <si>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</si>
  <si>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</si>
  <si>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</si>
  <si>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</si>
  <si>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</si>
  <si>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</si>
  <si>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</si>
  <si>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</si>
  <si>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</si>
  <si>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</si>
  <si>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</si>
  <si>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</si>
  <si>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</si>
  <si>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</si>
  <si>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</si>
  <si>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</si>
  <si>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</si>
  <si>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</si>
  <si>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</si>
  <si>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</si>
  <si>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</si>
  <si>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</si>
  <si>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</si>
  <si>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</si>
  <si>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</si>
  <si>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</si>
  <si>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</si>
  <si>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</si>
  <si>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</si>
  <si>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</si>
  <si>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</si>
  <si>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</si>
  <si>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</si>
  <si>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</si>
  <si>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</si>
  <si>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</si>
  <si>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</si>
  <si>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</si>
  <si>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</si>
  <si>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</si>
  <si>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</si>
  <si>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</si>
  <si>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</si>
  <si>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</si>
  <si>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</si>
  <si>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</si>
  <si>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</si>
  <si>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</si>
  <si>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</si>
  <si>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</si>
  <si>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</si>
  <si>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</si>
  <si>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</si>
  <si>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</si>
  <si>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</si>
  <si>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</si>
  <si>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</si>
  <si>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</si>
  <si>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</si>
  <si>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</si>
  <si>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</si>
  <si>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</si>
  <si>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</si>
  <si>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</si>
  <si>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</si>
  <si>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</si>
  <si>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</si>
  <si>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</si>
  <si>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</si>
  <si>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</si>
  <si>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</si>
  <si>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</si>
  <si>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</si>
  <si>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</si>
  <si>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</si>
  <si>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</si>
  <si>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</si>
  <si>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</si>
  <si>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</si>
  <si>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</si>
  <si>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</si>
  <si>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</si>
  <si>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</si>
  <si>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</si>
  <si>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</si>
  <si>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</si>
  <si>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</si>
  <si>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</si>
  <si>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</si>
  <si>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</si>
  <si>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</si>
  <si>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</si>
  <si>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</si>
  <si>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</si>
  <si>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</si>
  <si>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</si>
  <si>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</si>
  <si>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</si>
  <si>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</si>
  <si>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</si>
  <si>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</si>
  <si>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</si>
  <si>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</si>
  <si>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</si>
  <si>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</si>
  <si>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</si>
  <si>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</si>
  <si>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</si>
  <si>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</si>
  <si>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</si>
  <si>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</si>
  <si>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</si>
  <si>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</si>
  <si>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</si>
  <si>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</si>
  <si>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</si>
  <si>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</si>
  <si>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</si>
  <si>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</si>
  <si>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</si>
  <si>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</si>
  <si>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</si>
  <si>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</si>
  <si>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</si>
  <si>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</si>
  <si>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</si>
  <si>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</si>
  <si>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</si>
  <si>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</si>
  <si>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</si>
  <si>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</si>
  <si>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</si>
  <si>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</si>
  <si>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</si>
  <si>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</si>
  <si>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</si>
  <si>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</si>
  <si>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</si>
  <si>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</si>
  <si>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</si>
  <si>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</si>
  <si>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</si>
  <si>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</si>
  <si>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</si>
  <si>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</si>
  <si>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</si>
  <si>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</si>
  <si>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</si>
  <si>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</si>
  <si>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</si>
  <si>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</si>
  <si>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</si>
  <si>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</si>
  <si>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</si>
  <si>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</si>
  <si>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</si>
  <si>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</si>
  <si>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</si>
  <si>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</si>
  <si>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</si>
  <si>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</si>
  <si>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</si>
  <si>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</si>
  <si>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</si>
  <si>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</si>
  <si>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</si>
  <si>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</si>
  <si>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</si>
  <si>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</si>
  <si>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</si>
  <si>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</si>
  <si>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</si>
  <si>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</si>
  <si>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</si>
  <si>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</si>
  <si>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</si>
  <si>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</si>
  <si>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</si>
  <si>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</si>
  <si>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</si>
  <si>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</si>
  <si>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</si>
  <si>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</si>
  <si>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</si>
  <si>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</si>
  <si>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</si>
  <si>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</si>
  <si>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</si>
  <si>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</si>
  <si>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</si>
  <si>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</si>
  <si>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</si>
  <si>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</si>
  <si>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</si>
  <si>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</si>
  <si>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</si>
  <si>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</si>
  <si>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</si>
  <si>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</si>
  <si>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</si>
  <si>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</si>
  <si>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</si>
  <si>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</si>
  <si>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</si>
  <si>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</si>
  <si>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</si>
  <si>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</si>
  <si>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</si>
  <si>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</si>
  <si>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</si>
  <si>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</si>
  <si>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</si>
  <si>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</si>
  <si>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</si>
  <si>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</si>
  <si>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</si>
  <si>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</si>
  <si>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</si>
  <si>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</si>
  <si>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</si>
  <si>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</si>
  <si>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</si>
  <si>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</si>
  <si>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</si>
  <si>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</si>
  <si>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</si>
  <si>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</si>
  <si>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</si>
  <si>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</si>
  <si>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</si>
  <si>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</si>
  <si>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</si>
  <si>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</si>
  <si>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</si>
  <si>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</si>
  <si>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</si>
  <si>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</si>
  <si>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</si>
  <si>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</si>
  <si>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</si>
  <si>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</si>
  <si>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</si>
  <si>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</si>
  <si>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</si>
  <si>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</si>
  <si>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</si>
  <si>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</si>
  <si>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</si>
  <si>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</si>
  <si>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</si>
  <si>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</si>
  <si>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</si>
  <si>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</si>
  <si>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</si>
  <si>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</si>
  <si>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</si>
  <si>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</si>
  <si>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</si>
  <si>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</si>
  <si>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</si>
  <si>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</si>
  <si>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</si>
  <si>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</si>
  <si>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</si>
  <si>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</si>
  <si>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</si>
  <si>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</si>
  <si>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</si>
  <si>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</si>
  <si>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</si>
  <si>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</si>
  <si>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</si>
  <si>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</si>
  <si>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</si>
  <si>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</si>
  <si>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</si>
  <si>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</si>
  <si>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</si>
  <si>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</si>
  <si>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</si>
  <si>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</si>
  <si>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</si>
  <si>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</si>
  <si>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</si>
  <si>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</si>
  <si>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</si>
  <si>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</si>
  <si>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</si>
  <si>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</si>
  <si>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</si>
  <si>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</si>
  <si>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</si>
  <si>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</si>
  <si>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</si>
  <si>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</si>
  <si>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</si>
  <si>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</si>
  <si>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</si>
  <si>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</si>
  <si>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</si>
  <si>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</si>
  <si>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</si>
  <si>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</si>
  <si>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</si>
  <si>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</si>
  <si>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</si>
  <si>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</si>
  <si>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</si>
  <si>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</si>
  <si>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</si>
  <si>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</si>
  <si>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</si>
  <si>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</si>
  <si>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</si>
  <si>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</si>
  <si>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</si>
  <si>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</si>
  <si>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</si>
  <si>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</si>
  <si>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</si>
  <si>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</si>
  <si>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</si>
  <si>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</si>
  <si>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</si>
  <si>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</si>
  <si>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</si>
  <si>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</si>
  <si>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</si>
  <si>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</si>
  <si>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</si>
  <si>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</si>
  <si>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</si>
  <si>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</si>
  <si>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</si>
  <si>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</si>
  <si>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</si>
  <si>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</si>
  <si>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</si>
  <si>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</si>
  <si>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</si>
  <si>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</si>
  <si>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</si>
  <si>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</si>
  <si>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</si>
  <si>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</si>
  <si>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</si>
  <si>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</si>
  <si>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</si>
  <si>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</si>
  <si>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</si>
  <si>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</si>
  <si>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</si>
  <si>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</si>
  <si>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</si>
  <si>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</si>
  <si>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</si>
  <si>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</si>
  <si>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</si>
  <si>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</si>
  <si>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</si>
  <si>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</si>
  <si>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</si>
  <si>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</si>
  <si>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</si>
  <si>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</si>
  <si>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</si>
  <si>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</si>
  <si>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</si>
  <si>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</si>
  <si>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</si>
  <si>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</si>
  <si>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</si>
  <si>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</si>
  <si>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</si>
  <si>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</si>
  <si>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</si>
  <si>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</si>
  <si>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</si>
  <si>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</si>
  <si>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</si>
  <si>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</si>
  <si>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</si>
  <si>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</si>
  <si>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</si>
  <si>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</si>
  <si>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</si>
  <si>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</si>
  <si>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</si>
  <si>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</si>
  <si>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</si>
  <si>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</si>
  <si>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</si>
  <si>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</si>
  <si>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</si>
  <si>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</si>
  <si>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</si>
  <si>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</si>
  <si>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</si>
  <si>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</si>
  <si>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</si>
  <si>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</si>
  <si>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</si>
  <si>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</si>
  <si>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</si>
  <si>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</si>
  <si>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</si>
  <si>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</si>
  <si>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</si>
  <si>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</si>
  <si>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</si>
  <si>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</si>
  <si>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</si>
  <si>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</si>
  <si>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</si>
  <si>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</si>
  <si>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</si>
  <si>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</si>
  <si>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</si>
  <si>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</si>
  <si>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</si>
  <si>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</si>
  <si>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</si>
  <si>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</si>
  <si>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</si>
  <si>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</si>
  <si>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</si>
  <si>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</si>
  <si>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</si>
  <si>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</si>
  <si>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</si>
  <si>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</si>
  <si>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</si>
  <si>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</si>
  <si>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</si>
  <si>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</si>
  <si>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</si>
  <si>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</si>
  <si>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</si>
  <si>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</si>
  <si>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</si>
  <si>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</si>
  <si>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</si>
  <si>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</si>
  <si>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</si>
  <si>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</si>
  <si>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</si>
  <si>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</si>
  <si>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</si>
  <si>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</si>
  <si>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</si>
  <si>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</si>
  <si>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</si>
  <si>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</si>
  <si>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</si>
  <si>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</si>
  <si>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</si>
  <si>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</si>
  <si>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</si>
  <si>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</si>
  <si>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</si>
  <si>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</si>
  <si>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</si>
  <si>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</si>
  <si>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</si>
  <si>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</si>
  <si>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</si>
  <si>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</si>
  <si>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</si>
  <si>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</si>
  <si>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</si>
  <si>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</si>
  <si>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</si>
  <si>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</si>
  <si>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</si>
  <si>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</si>
  <si>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</si>
  <si>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</si>
  <si>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</si>
  <si>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</si>
  <si>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</si>
  <si>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</si>
  <si>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</si>
  <si>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</si>
  <si>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</si>
  <si>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</si>
  <si>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</si>
  <si>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</si>
  <si>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</si>
  <si>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</si>
  <si>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</si>
  <si>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</si>
  <si>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</si>
  <si>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</si>
  <si>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</si>
  <si>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</si>
  <si>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</si>
  <si>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</si>
  <si>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</si>
  <si>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</si>
  <si>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</si>
  <si>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</si>
  <si>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</si>
  <si>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</si>
  <si>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</si>
  <si>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</si>
  <si>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</si>
  <si>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</si>
  <si>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</si>
  <si>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</si>
  <si>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</si>
  <si>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</si>
  <si>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</si>
  <si>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</si>
  <si>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</si>
  <si>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</si>
  <si>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</si>
  <si>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</si>
  <si>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</si>
  <si>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</si>
  <si>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</si>
  <si>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</si>
  <si>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</si>
  <si>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</si>
  <si>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</si>
  <si>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</si>
  <si>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</si>
  <si>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</si>
  <si>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</si>
  <si>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</si>
  <si>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</si>
  <si>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</si>
  <si>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</si>
  <si>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</si>
  <si>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</si>
  <si>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</si>
  <si>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</si>
  <si>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</si>
  <si>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</si>
  <si>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</si>
  <si>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</si>
  <si>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</si>
  <si>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</si>
  <si>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</si>
  <si>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</si>
  <si>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</si>
  <si>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</si>
  <si>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</si>
  <si>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</si>
  <si>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</si>
  <si>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</si>
  <si>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</si>
  <si>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</si>
  <si>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</si>
  <si>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</si>
  <si>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</si>
  <si>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</si>
  <si>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</si>
  <si>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</si>
  <si>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</si>
  <si>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</si>
  <si>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</si>
  <si>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</si>
  <si>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</si>
  <si>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</si>
  <si>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</si>
  <si>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</si>
  <si>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</si>
  <si>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</si>
  <si>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</si>
  <si>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</si>
  <si>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</si>
  <si>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</si>
  <si>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</si>
  <si>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</si>
  <si>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</si>
  <si>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</si>
  <si>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</si>
  <si>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</si>
  <si>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</si>
  <si>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</si>
  <si>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</si>
  <si>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</si>
  <si>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</si>
  <si>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</si>
  <si>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</si>
  <si>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</si>
  <si>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</si>
  <si>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</si>
  <si>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</si>
  <si>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</si>
  <si>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</si>
  <si>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</si>
  <si>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</si>
  <si>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</si>
  <si>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</si>
  <si>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</si>
  <si>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</si>
  <si>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</si>
  <si>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</si>
  <si>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</si>
  <si>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</si>
  <si>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</si>
  <si>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</si>
  <si>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</si>
  <si>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</si>
  <si>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</si>
  <si>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</si>
  <si>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</si>
  <si>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</si>
  <si>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</si>
  <si>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</si>
  <si>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</si>
  <si>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</si>
  <si>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</si>
  <si>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</si>
  <si>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</si>
  <si>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</si>
  <si>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</si>
  <si>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</si>
  <si>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</si>
  <si>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</si>
  <si>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</si>
  <si>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</si>
  <si>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</si>
  <si>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</si>
  <si>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</si>
  <si>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</si>
  <si>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</si>
  <si>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</si>
  <si>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</si>
  <si>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</si>
  <si>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</si>
  <si>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</si>
  <si>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</si>
  <si>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</si>
  <si>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</si>
  <si>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</si>
  <si>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</si>
  <si>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</si>
  <si>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</si>
  <si>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</si>
  <si>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</si>
  <si>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</si>
  <si>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</si>
  <si>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</si>
  <si>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</si>
  <si>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</si>
  <si>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</si>
  <si>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</si>
  <si>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</si>
  <si>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</si>
  <si>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</si>
  <si>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</si>
  <si>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</si>
  <si>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</si>
  <si>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</si>
  <si>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</si>
  <si>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</si>
  <si>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</si>
  <si>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</si>
  <si>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</si>
  <si>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</si>
  <si>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</si>
  <si>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</si>
  <si>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</si>
  <si>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</si>
  <si>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</si>
  <si>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</si>
  <si>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</si>
  <si>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</si>
  <si>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</si>
  <si>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</si>
  <si>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</si>
  <si>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</si>
  <si>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</si>
  <si>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</si>
  <si>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</si>
  <si>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</si>
  <si>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</si>
  <si>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</si>
  <si>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</si>
  <si>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</si>
  <si>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</si>
  <si>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</si>
  <si>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</si>
  <si>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</si>
  <si>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</si>
  <si>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</si>
  <si>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</si>
  <si>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</si>
  <si>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</si>
  <si>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</si>
  <si>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</si>
  <si>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</si>
  <si>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</si>
  <si>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</si>
  <si>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</si>
  <si>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</si>
  <si>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</si>
  <si>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</si>
  <si>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</si>
  <si>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</si>
  <si>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</si>
  <si>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</si>
  <si>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</si>
  <si>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</si>
  <si>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</si>
  <si>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</si>
  <si>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</si>
  <si>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</si>
  <si>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</si>
  <si>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</si>
  <si>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</si>
  <si>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</si>
  <si>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</si>
  <si>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</si>
  <si>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</si>
  <si>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</si>
  <si>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</si>
  <si>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</si>
  <si>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</si>
  <si>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</si>
  <si>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</si>
  <si>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</si>
  <si>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</si>
  <si>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</si>
  <si>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</si>
  <si>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</si>
  <si>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</si>
  <si>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</si>
  <si>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</si>
  <si>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</si>
  <si>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</si>
  <si>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</si>
  <si>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</si>
  <si>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</si>
  <si>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</si>
  <si>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</si>
  <si>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</si>
  <si>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</si>
  <si>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</si>
  <si>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</si>
  <si>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</si>
  <si>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</si>
  <si>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</si>
  <si>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</si>
  <si>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</si>
  <si>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</si>
  <si>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</si>
  <si>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</si>
  <si>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</si>
  <si>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</si>
  <si>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</si>
  <si>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</si>
  <si>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</si>
  <si>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</si>
  <si>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</si>
  <si>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</si>
  <si>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</si>
  <si>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</si>
  <si>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</si>
  <si>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</si>
  <si>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</si>
  <si>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</si>
  <si>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</si>
  <si>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</si>
  <si>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</si>
  <si>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</si>
  <si>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</si>
  <si>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</si>
  <si>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</si>
  <si>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</si>
  <si>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</si>
  <si>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</si>
  <si>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</si>
  <si>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</si>
  <si>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</si>
  <si>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</si>
  <si>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</si>
  <si>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</si>
  <si>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</si>
  <si>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</si>
  <si>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</si>
  <si>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</si>
  <si>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</si>
  <si>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</si>
  <si>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</si>
  <si>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</si>
  <si>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</si>
  <si>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</si>
  <si>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</si>
  <si>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</si>
  <si>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</si>
  <si>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</si>
  <si>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</si>
  <si>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</si>
  <si>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</si>
  <si>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</si>
  <si>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</si>
  <si>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</si>
  <si>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</si>
  <si>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</si>
  <si>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</si>
  <si>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</si>
  <si>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</si>
  <si>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</si>
  <si>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</si>
  <si>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</si>
  <si>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</si>
  <si>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</si>
  <si>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</si>
  <si>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</si>
  <si>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</si>
  <si>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</si>
  <si>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</si>
  <si>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</si>
  <si>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</si>
  <si>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</si>
  <si>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</si>
  <si>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</si>
  <si>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</si>
  <si>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</si>
  <si>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</si>
  <si>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</si>
  <si>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</si>
  <si>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</si>
  <si>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</si>
  <si>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</si>
  <si>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</si>
  <si>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</si>
  <si>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</si>
  <si>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</si>
  <si>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</si>
  <si>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</si>
  <si>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</si>
  <si>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</si>
  <si>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</si>
  <si>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</si>
  <si>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</si>
  <si>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</si>
  <si>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</si>
  <si>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</si>
  <si>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</si>
  <si>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</si>
  <si>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</si>
  <si>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</si>
  <si>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</si>
  <si>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</si>
  <si>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</si>
  <si>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</si>
  <si>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</si>
  <si>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</si>
  <si>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</si>
  <si>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</si>
  <si>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</si>
  <si>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</si>
  <si>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</si>
  <si>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</si>
  <si>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</si>
  <si>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</si>
  <si>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</si>
  <si>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</si>
  <si>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</si>
  <si>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</si>
  <si>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</si>
  <si>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</si>
  <si>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</si>
  <si>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</si>
  <si>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</si>
  <si>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</si>
  <si>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</si>
  <si>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</si>
  <si>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</si>
  <si>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</si>
  <si>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</si>
  <si>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</si>
  <si>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</si>
  <si>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</si>
  <si>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</si>
  <si>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</si>
  <si>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</si>
  <si>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</si>
  <si>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</si>
  <si>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</si>
  <si>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</si>
  <si>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</si>
  <si>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</si>
  <si>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</si>
  <si>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</si>
  <si>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</si>
  <si>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</si>
  <si>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</si>
  <si>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</si>
  <si>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</si>
  <si>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</si>
  <si>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</si>
  <si>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</si>
  <si>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</si>
  <si>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</si>
  <si>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</si>
  <si>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</si>
  <si>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</si>
  <si>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</si>
  <si>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</si>
  <si>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</si>
  <si>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</si>
  <si>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</si>
  <si>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</si>
  <si>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</si>
  <si>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</si>
  <si>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</si>
  <si>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</si>
  <si>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</si>
  <si>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</si>
  <si>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</si>
  <si>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</si>
  <si>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</si>
  <si>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</si>
  <si>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</si>
  <si>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</si>
  <si>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</si>
  <si>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</si>
  <si>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</si>
  <si>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</si>
  <si>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</si>
  <si>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</si>
  <si>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</si>
  <si>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</si>
  <si>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</si>
  <si>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</si>
  <si>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</si>
  <si>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</si>
  <si>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</si>
  <si>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</si>
  <si>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</si>
  <si>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</si>
  <si>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</si>
  <si>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</si>
  <si>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</si>
  <si>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</si>
  <si>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</si>
  <si>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</si>
  <si>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</si>
  <si>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</si>
  <si>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</si>
  <si>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</si>
  <si>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</si>
  <si>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</si>
  <si>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</si>
  <si>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</si>
  <si>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</si>
  <si>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</si>
  <si>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</si>
  <si>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</si>
  <si>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</si>
  <si>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</si>
  <si>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</si>
  <si>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</si>
  <si>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</si>
  <si>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</si>
  <si>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</si>
  <si>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</si>
  <si>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</si>
  <si>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</si>
  <si>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</si>
  <si>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</si>
  <si>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</si>
  <si>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</si>
  <si>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</si>
  <si>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</si>
  <si>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</si>
  <si>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</si>
  <si>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</si>
  <si>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</si>
  <si>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</si>
  <si>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</si>
  <si>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</si>
  <si>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</si>
  <si>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</si>
  <si>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</si>
  <si>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</si>
  <si>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</si>
  <si>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</si>
  <si>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</si>
  <si>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</si>
  <si>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</si>
  <si>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</si>
  <si>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</si>
  <si>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</si>
  <si>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</si>
  <si>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</si>
  <si>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</si>
  <si>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</si>
  <si>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</si>
  <si>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</si>
  <si>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</si>
  <si>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</si>
  <si>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</si>
  <si>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</si>
  <si>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</si>
  <si>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</si>
  <si>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</si>
  <si>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</si>
  <si>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</si>
  <si>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</si>
  <si>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</si>
  <si>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</si>
  <si>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</si>
  <si>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</si>
  <si>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</si>
  <si>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</si>
  <si>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</si>
  <si>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</si>
  <si>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</si>
  <si>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</si>
  <si>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</si>
  <si>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</si>
  <si>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</si>
  <si>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</si>
  <si>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</si>
  <si>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</si>
  <si>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</si>
  <si>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</si>
  <si>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</si>
  <si>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</si>
  <si>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</si>
  <si>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</si>
  <si>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</si>
  <si>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</si>
  <si>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</si>
  <si>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</si>
  <si>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</si>
  <si>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</si>
  <si>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</si>
  <si>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</si>
  <si>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</si>
  <si>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</si>
  <si>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</si>
  <si>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</si>
  <si>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</si>
  <si>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</si>
  <si>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</si>
  <si>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</si>
  <si>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</si>
  <si>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</si>
  <si>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</si>
  <si>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</si>
  <si>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</si>
  <si>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</si>
  <si>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</si>
  <si>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</si>
  <si>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</si>
  <si>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</si>
  <si>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</si>
  <si>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</si>
  <si>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</si>
  <si>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</si>
  <si>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</si>
  <si>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</si>
  <si>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</si>
  <si>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</si>
  <si>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</si>
  <si>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</si>
  <si>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</si>
  <si>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</si>
  <si>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</si>
  <si>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</si>
  <si>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</si>
  <si>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</si>
  <si>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</si>
  <si>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</si>
  <si>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</si>
  <si>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</si>
  <si>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</si>
  <si>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</si>
  <si>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</si>
  <si>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</si>
  <si>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</si>
  <si>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</si>
  <si>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</si>
  <si>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</si>
  <si>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</si>
  <si>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</si>
  <si>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</si>
  <si>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</si>
  <si>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</si>
  <si>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</si>
  <si>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</si>
  <si>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</si>
  <si>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</si>
  <si>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</si>
  <si>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</si>
  <si>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</si>
  <si>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</si>
  <si>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</si>
  <si>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</si>
  <si>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</si>
  <si>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</si>
  <si>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</si>
  <si>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</si>
  <si>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</si>
  <si>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</si>
  <si>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</si>
  <si>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</si>
  <si>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</si>
  <si>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</si>
  <si>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</si>
  <si>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</si>
  <si>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</si>
  <si>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</si>
  <si>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</si>
  <si>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</si>
  <si>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</si>
  <si>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</si>
  <si>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</si>
  <si>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</si>
  <si>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</si>
  <si>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</si>
  <si>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</si>
  <si>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</si>
  <si>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</si>
  <si>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</si>
  <si>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</si>
  <si>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</si>
  <si>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</si>
  <si>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</si>
  <si>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</si>
  <si>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</si>
  <si>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</si>
  <si>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</si>
  <si>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</si>
  <si>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</si>
  <si>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</si>
  <si>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</si>
  <si>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</si>
  <si>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</si>
  <si>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</si>
  <si>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</si>
  <si>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</si>
  <si>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</si>
  <si>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</si>
  <si>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</si>
  <si>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</si>
  <si>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</si>
  <si>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</si>
  <si>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</si>
  <si>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</si>
  <si>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</si>
  <si>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</si>
  <si>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</si>
  <si>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</si>
  <si>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</si>
  <si>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</si>
  <si>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</si>
  <si>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</si>
  <si>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</si>
  <si>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</si>
  <si>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</si>
  <si>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</si>
  <si>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</si>
  <si>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</si>
  <si>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</si>
  <si>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</si>
  <si>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</si>
  <si>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</si>
  <si>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</si>
  <si>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</si>
  <si>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</si>
  <si>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</si>
  <si>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</si>
  <si>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</si>
  <si>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</si>
  <si>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</si>
  <si>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</si>
  <si>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</si>
  <si>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</si>
  <si>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</si>
  <si>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</si>
  <si>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</si>
  <si>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</si>
  <si>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</si>
  <si>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</si>
  <si>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</si>
  <si>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</si>
  <si>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</si>
  <si>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</si>
  <si>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</si>
  <si>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</si>
  <si>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</si>
  <si>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</si>
  <si>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</si>
  <si>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</si>
  <si>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</si>
  <si>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</si>
  <si>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</si>
  <si>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</si>
  <si>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</si>
  <si>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</si>
  <si>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</si>
  <si>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</si>
  <si>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</si>
  <si>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</si>
  <si>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</si>
  <si>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</si>
  <si>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</si>
  <si>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</si>
  <si>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</si>
  <si>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</si>
  <si>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</si>
  <si>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</si>
  <si>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</si>
  <si>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</si>
  <si>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</si>
  <si>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</si>
  <si>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</si>
  <si>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</si>
  <si>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</si>
  <si>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</si>
  <si>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</si>
  <si>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</si>
  <si>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</si>
  <si>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</si>
  <si>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</si>
  <si>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</si>
  <si>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</si>
  <si>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</si>
  <si>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</si>
  <si>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</si>
  <si>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</si>
  <si>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</si>
  <si>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</si>
  <si>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</si>
  <si>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</si>
  <si>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</si>
  <si>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</si>
  <si>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</si>
  <si>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</si>
  <si>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</si>
  <si>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</si>
  <si>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</si>
  <si>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</si>
  <si>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</si>
  <si>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</si>
  <si>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</si>
  <si>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</si>
  <si>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</si>
  <si>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</si>
  <si>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</si>
  <si>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</si>
  <si>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</si>
  <si>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</si>
  <si>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</si>
  <si>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</si>
  <si>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</si>
  <si>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</si>
  <si>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</si>
  <si>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</si>
  <si>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</si>
  <si>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</si>
  <si>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</si>
  <si>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</si>
  <si>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</si>
  <si>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</si>
  <si>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</si>
  <si>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</si>
  <si>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</si>
  <si>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</si>
  <si>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</si>
  <si>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</si>
  <si>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</si>
  <si>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</si>
  <si>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</si>
  <si>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</si>
  <si>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</si>
  <si>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</si>
  <si>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</si>
  <si>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</si>
  <si>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</si>
  <si>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</si>
  <si>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</si>
  <si>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</si>
  <si>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</si>
  <si>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</si>
  <si>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</si>
  <si>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</si>
  <si>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</si>
  <si>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</si>
  <si>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</si>
  <si>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</si>
  <si>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</si>
  <si>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</si>
  <si>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</si>
  <si>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</si>
  <si>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</si>
  <si>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</si>
  <si>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</si>
  <si>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</si>
  <si>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</si>
  <si>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</si>
  <si>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</si>
  <si>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</si>
  <si>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</si>
  <si>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</si>
  <si>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</si>
  <si>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</si>
  <si>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</si>
  <si>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</si>
  <si>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</si>
  <si>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</si>
  <si>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</si>
  <si>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</si>
  <si>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</si>
  <si>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</si>
  <si>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</si>
  <si>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</si>
  <si>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</si>
  <si>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</si>
  <si>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</si>
  <si>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</si>
  <si>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</si>
  <si>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</si>
  <si>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</si>
  <si>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</si>
  <si>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</si>
  <si>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</si>
  <si>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</si>
  <si>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</si>
  <si>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</si>
  <si>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</si>
  <si>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</si>
  <si>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</si>
  <si>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</si>
  <si>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</si>
  <si>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</si>
  <si>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</si>
  <si>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</si>
  <si>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</si>
  <si>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</si>
  <si>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</si>
  <si>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</si>
  <si>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</si>
  <si>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</si>
  <si>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</si>
  <si>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</si>
  <si>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</si>
  <si>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</si>
  <si>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</si>
  <si>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</si>
  <si>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</si>
  <si>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</si>
  <si>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</si>
  <si>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</si>
  <si>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</si>
  <si>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</si>
  <si>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</si>
  <si>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</si>
  <si>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</si>
  <si>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</si>
  <si>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</si>
  <si>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</si>
  <si>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</si>
  <si>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</si>
  <si>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</si>
  <si>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</si>
  <si>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</si>
  <si>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</si>
  <si>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</si>
  <si>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</si>
  <si>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</si>
  <si>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</si>
  <si>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</si>
  <si>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</si>
  <si>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</si>
  <si>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</si>
  <si>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</si>
  <si>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</si>
  <si>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</si>
  <si>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</si>
  <si>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</si>
  <si>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</si>
  <si>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</si>
  <si>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</si>
  <si>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</si>
  <si>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</si>
  <si>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</si>
  <si>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</si>
  <si>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</si>
  <si>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</si>
  <si>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</si>
  <si>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</si>
  <si>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</si>
  <si>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</si>
  <si>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</si>
  <si>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</si>
  <si>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</si>
  <si>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</si>
  <si>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</si>
  <si>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</si>
  <si>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</si>
  <si>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</si>
  <si>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</si>
  <si>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</si>
  <si>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</si>
  <si>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</si>
  <si>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</si>
  <si>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</si>
  <si>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</si>
  <si>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</si>
  <si>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</si>
  <si>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</si>
  <si>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</si>
  <si>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</si>
  <si>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</si>
  <si>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</si>
  <si>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</si>
  <si>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</si>
  <si>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</si>
  <si>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</si>
  <si>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</si>
  <si>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</si>
  <si>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</si>
  <si>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</si>
  <si>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</si>
  <si>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</si>
  <si>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</si>
  <si>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</si>
  <si>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</si>
  <si>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</si>
  <si>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</si>
  <si>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</si>
  <si>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</si>
  <si>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</si>
  <si>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</si>
  <si>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</si>
  <si>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</si>
  <si>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</si>
  <si>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</si>
  <si>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</si>
  <si>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</si>
  <si>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</si>
  <si>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</si>
  <si>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</si>
  <si>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</si>
  <si>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</si>
  <si>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</si>
  <si>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</si>
  <si>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</si>
  <si>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</si>
  <si>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</si>
  <si>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</si>
  <si>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</si>
  <si>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</si>
  <si>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</si>
  <si>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</si>
  <si>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</si>
  <si>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</si>
  <si>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</si>
  <si>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</si>
  <si>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</si>
  <si>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</si>
  <si>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</si>
  <si>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</si>
  <si>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</si>
  <si>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</si>
  <si>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</si>
  <si>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</si>
  <si>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</si>
  <si>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</si>
  <si>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</si>
  <si>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</si>
  <si>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</si>
  <si>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</si>
  <si>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</si>
  <si>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</si>
  <si>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</si>
  <si>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</si>
  <si>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</si>
  <si>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</si>
  <si>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</si>
  <si>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</si>
  <si>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</si>
  <si>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</si>
  <si>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</si>
  <si>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</si>
  <si>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</si>
  <si>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</si>
  <si>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</si>
  <si>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</si>
  <si>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</si>
  <si>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</si>
  <si>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</si>
  <si>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</si>
  <si>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</si>
  <si>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</si>
  <si>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</si>
  <si>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</si>
  <si>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</si>
  <si>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</si>
  <si>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</si>
  <si>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</si>
  <si>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</si>
  <si>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</si>
  <si>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</si>
  <si>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</si>
  <si>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</si>
  <si>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</si>
  <si>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</si>
  <si>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</si>
  <si>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</si>
  <si>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</si>
  <si>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</si>
  <si>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</si>
  <si>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</si>
  <si>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</si>
  <si>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</si>
  <si>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</si>
  <si>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</si>
  <si>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</si>
  <si>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</si>
  <si>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</si>
  <si>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</si>
  <si>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</si>
  <si>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</si>
  <si>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</si>
  <si>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</si>
  <si>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</si>
  <si>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</si>
  <si>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</si>
  <si>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</si>
  <si>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</si>
  <si>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</si>
  <si>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</si>
  <si>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</si>
  <si>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</si>
  <si>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</si>
  <si>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</si>
  <si>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</si>
  <si>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</si>
  <si>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</si>
  <si>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</si>
  <si>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</si>
  <si>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</si>
  <si>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</si>
  <si>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</si>
  <si>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</si>
  <si>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</si>
  <si>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</si>
  <si>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</si>
  <si>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</si>
  <si>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</si>
  <si>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</si>
  <si>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</si>
  <si>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</si>
  <si>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</si>
  <si>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</si>
  <si>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</si>
  <si>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</si>
  <si>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</si>
  <si>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</si>
  <si>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</si>
  <si>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</si>
  <si>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</si>
  <si>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</si>
  <si>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</si>
  <si>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</si>
  <si>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</si>
  <si>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</si>
  <si>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</si>
  <si>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</si>
  <si>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</si>
  <si>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</si>
  <si>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</si>
  <si>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</si>
  <si>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</si>
  <si>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</si>
  <si>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</si>
  <si>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</si>
  <si>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</si>
  <si>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</si>
  <si>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</si>
  <si>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</si>
  <si>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</si>
  <si>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</si>
  <si>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</si>
  <si>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</si>
  <si>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</si>
  <si>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</si>
  <si>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</si>
  <si>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</si>
  <si>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</si>
  <si>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</si>
  <si>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</si>
  <si>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</si>
  <si>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</si>
  <si>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</si>
  <si>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</si>
  <si>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</si>
  <si>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</si>
  <si>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</si>
  <si>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</si>
  <si>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</si>
  <si>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</si>
  <si>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</si>
  <si>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</si>
  <si>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</si>
  <si>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</si>
  <si>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</si>
  <si>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</si>
  <si>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</si>
  <si>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</si>
  <si>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</si>
  <si>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</si>
  <si>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</si>
  <si>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</si>
  <si>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</si>
  <si>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</si>
  <si>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</si>
  <si>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</si>
  <si>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</si>
  <si>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</si>
  <si>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</si>
  <si>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</si>
  <si>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</si>
  <si>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</si>
  <si>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</si>
  <si>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</si>
  <si>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</si>
  <si>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</si>
  <si>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</si>
  <si>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</si>
  <si>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</si>
  <si>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</si>
  <si>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</si>
  <si>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</si>
  <si>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</si>
  <si>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</si>
  <si>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</si>
  <si>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</si>
  <si>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</si>
  <si>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</si>
  <si>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</si>
  <si>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</si>
  <si>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</si>
  <si>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</si>
  <si>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</si>
  <si>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</si>
  <si>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</si>
  <si>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</si>
  <si>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</si>
  <si>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</si>
  <si>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</si>
  <si>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</si>
  <si>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</si>
  <si>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</si>
  <si>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</si>
  <si>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</si>
  <si>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</si>
  <si>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</si>
  <si>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</si>
  <si>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</si>
  <si>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</si>
  <si>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</si>
  <si>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</si>
  <si>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</si>
  <si>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</si>
  <si>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</si>
  <si>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</si>
  <si>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</si>
  <si>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</si>
  <si>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</si>
  <si>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</si>
  <si>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</si>
  <si>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</si>
  <si>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</si>
  <si>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</si>
  <si>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</si>
  <si>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</si>
  <si>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</si>
  <si>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</si>
  <si>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</si>
  <si>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</si>
  <si>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</si>
  <si>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</si>
  <si>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</si>
  <si>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</si>
  <si>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</si>
  <si>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</si>
  <si>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</si>
  <si>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</si>
  <si>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</si>
  <si>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</si>
  <si>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</si>
  <si>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</si>
  <si>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</si>
  <si>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</si>
  <si>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</si>
  <si>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</si>
  <si>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</si>
  <si>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</si>
  <si>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</si>
  <si>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</si>
  <si>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</si>
  <si>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</si>
  <si>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</si>
  <si>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</si>
  <si>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</si>
  <si>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</si>
  <si>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</si>
  <si>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</si>
  <si>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</si>
  <si>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</si>
  <si>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</si>
  <si>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</si>
  <si>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</si>
  <si>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</si>
  <si>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</si>
  <si>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</si>
  <si>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</si>
  <si>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</si>
  <si>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</si>
  <si>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</si>
  <si>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</si>
  <si>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</si>
  <si>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</si>
  <si>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</si>
  <si>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</si>
  <si>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</si>
  <si>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</si>
  <si>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</si>
  <si>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</si>
  <si>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</si>
  <si>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</si>
  <si>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</si>
  <si>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</si>
  <si>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</si>
  <si>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</si>
  <si>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</si>
  <si>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</si>
  <si>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</si>
  <si>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</si>
  <si>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</si>
  <si>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</si>
  <si>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</si>
  <si>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</si>
  <si>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</si>
  <si>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</si>
  <si>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</si>
  <si>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</si>
  <si>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</si>
  <si>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</si>
  <si>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</si>
  <si>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</si>
  <si>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</si>
  <si>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</si>
  <si>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</si>
  <si>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</si>
  <si>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</si>
  <si>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</si>
  <si>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</si>
  <si>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</si>
  <si>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</si>
  <si>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</si>
  <si>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</si>
  <si>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</si>
  <si>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</si>
  <si>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</si>
  <si>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</si>
  <si>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</si>
  <si>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</si>
  <si>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</si>
  <si>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</si>
  <si>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</si>
  <si>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</si>
  <si>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</si>
  <si>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</si>
  <si>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</si>
  <si>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</si>
  <si>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</si>
  <si>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</si>
  <si>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</si>
  <si>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</si>
  <si>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</si>
  <si>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</si>
  <si>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</si>
  <si>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</si>
  <si>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</si>
  <si>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</si>
  <si>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</si>
  <si>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</si>
  <si>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</si>
  <si>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</si>
  <si>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</si>
  <si>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</si>
  <si>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</si>
  <si>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</si>
  <si>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</si>
  <si>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</si>
  <si>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</si>
  <si>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</si>
  <si>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</si>
  <si>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</si>
  <si>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</si>
  <si>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</si>
  <si>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</si>
  <si>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</si>
  <si>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</si>
  <si>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</si>
  <si>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</si>
  <si>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</si>
  <si>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</si>
  <si>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</si>
  <si>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</si>
  <si>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</si>
  <si>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</si>
  <si>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</si>
  <si>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</si>
  <si>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</si>
  <si>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</si>
  <si>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</si>
  <si>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</si>
  <si>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</si>
  <si>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</si>
  <si>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</si>
  <si>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</si>
  <si>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</si>
  <si>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</si>
  <si>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</si>
  <si>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</si>
  <si>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</si>
  <si>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</si>
  <si>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</si>
  <si>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</si>
  <si>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</si>
  <si>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</si>
  <si>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</si>
  <si>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</si>
  <si>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</si>
  <si>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</si>
  <si>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</si>
  <si>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</si>
  <si>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</si>
  <si>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</si>
  <si>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</si>
  <si>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</si>
  <si>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</si>
  <si>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</si>
  <si>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</si>
  <si>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</si>
  <si>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</si>
  <si>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</si>
  <si>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</si>
  <si>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</si>
  <si>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</si>
  <si>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</si>
  <si>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</si>
  <si>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</si>
  <si>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</si>
  <si>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</si>
  <si>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</si>
  <si>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</si>
  <si>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</si>
  <si>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</si>
  <si>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</si>
  <si>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</si>
  <si>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</si>
  <si>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</si>
  <si>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</si>
  <si>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</si>
  <si>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</si>
  <si>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</si>
  <si>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</si>
  <si>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</si>
  <si>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</si>
  <si>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</si>
  <si>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</si>
  <si>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</si>
  <si>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</si>
  <si>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</si>
  <si>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</si>
  <si>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</si>
  <si>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</si>
  <si>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</si>
  <si>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</si>
  <si>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</si>
  <si>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</si>
  <si>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</si>
  <si>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</si>
  <si>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</si>
  <si>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</si>
  <si>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</si>
  <si>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</si>
  <si>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</si>
  <si>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</si>
  <si>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</si>
  <si>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</si>
  <si>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</si>
  <si>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</si>
  <si>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</si>
  <si>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</si>
  <si>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</si>
  <si>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</si>
  <si>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</si>
  <si>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</si>
  <si>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</si>
  <si>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</si>
  <si>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</si>
  <si>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</si>
  <si>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</si>
  <si>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</si>
  <si>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</si>
  <si>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</si>
  <si>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</si>
  <si>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</si>
  <si>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</si>
  <si>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</si>
  <si>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</si>
  <si>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</si>
  <si>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</si>
  <si>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</si>
  <si>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</si>
  <si>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</si>
  <si>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</si>
  <si>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</si>
  <si>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</si>
  <si>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</si>
  <si>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</si>
  <si>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</si>
  <si>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</si>
  <si>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</si>
  <si>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</si>
  <si>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</si>
  <si>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</si>
  <si>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</si>
  <si>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</si>
  <si>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</si>
  <si>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</si>
  <si>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</si>
  <si>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</si>
  <si>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</si>
  <si>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</si>
  <si>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</si>
  <si>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</si>
  <si>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</si>
  <si>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</si>
  <si>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</si>
  <si>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</si>
  <si>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</si>
  <si>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</si>
  <si>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</si>
  <si>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</si>
  <si>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</si>
  <si>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</si>
  <si>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</si>
  <si>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</si>
  <si>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</si>
  <si>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</si>
  <si>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</si>
  <si>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</si>
  <si>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</si>
  <si>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</si>
  <si>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</si>
  <si>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</si>
  <si>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</si>
  <si>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</si>
  <si>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</si>
  <si>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</si>
  <si>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</si>
  <si>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</si>
  <si>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</si>
  <si>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</si>
  <si>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</si>
  <si>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</si>
  <si>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</si>
  <si>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</si>
  <si>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</si>
  <si>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</si>
  <si>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</si>
  <si>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</si>
  <si>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</si>
  <si>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</si>
  <si>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</si>
  <si>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</si>
  <si>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</si>
  <si>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</si>
  <si>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</si>
  <si>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</si>
  <si>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</si>
  <si>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</si>
  <si>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</si>
  <si>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</si>
  <si>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</si>
  <si>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</si>
  <si>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</si>
  <si>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</si>
  <si>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</si>
  <si>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</si>
  <si>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</si>
  <si>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</si>
  <si>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</si>
  <si>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</si>
  <si>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</si>
  <si>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</si>
  <si>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</si>
  <si>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</si>
  <si>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</si>
  <si>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</si>
  <si>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</si>
  <si>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</si>
  <si>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</si>
  <si>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</si>
  <si>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</si>
  <si>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</si>
  <si>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</si>
  <si>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</si>
  <si>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</si>
  <si>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</si>
  <si>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</si>
  <si>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</si>
  <si>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</si>
  <si>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</si>
  <si>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</si>
  <si>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</si>
  <si>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</si>
  <si>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</si>
  <si>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</si>
  <si>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</si>
  <si>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</si>
  <si>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</si>
  <si>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</si>
  <si>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</si>
  <si>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</si>
  <si>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</si>
  <si>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</si>
  <si>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</si>
  <si>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</si>
  <si>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</si>
  <si>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</si>
  <si>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</si>
  <si>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</si>
  <si>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</si>
  <si>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</si>
  <si>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</si>
  <si>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</si>
  <si>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</si>
  <si>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</si>
  <si>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</si>
  <si>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</si>
  <si>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</si>
  <si>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</si>
  <si>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</si>
  <si>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</si>
  <si>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</si>
  <si>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</si>
  <si>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</si>
  <si>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</si>
  <si>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</si>
  <si>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</si>
  <si>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</si>
  <si>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</si>
  <si>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</si>
  <si>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</si>
  <si>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</si>
  <si>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</si>
  <si>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</si>
  <si>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</si>
  <si>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</si>
  <si>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</si>
  <si>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</si>
  <si>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</si>
  <si>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</si>
  <si>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</si>
  <si>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</si>
  <si>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</si>
  <si>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</si>
  <si>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</si>
  <si>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</si>
  <si>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</si>
  <si>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</si>
  <si>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</si>
  <si>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</si>
  <si>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</si>
  <si>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</si>
  <si>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</si>
  <si>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</si>
  <si>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</si>
  <si>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</si>
  <si>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</si>
  <si>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</si>
  <si>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</si>
  <si>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</si>
  <si>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</si>
  <si>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</si>
  <si>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</si>
  <si>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</si>
  <si>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</si>
  <si>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</si>
  <si>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</si>
  <si>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</si>
  <si>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</si>
  <si>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</si>
  <si>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</si>
  <si>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</si>
  <si>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</si>
  <si>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</si>
  <si>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</si>
  <si>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</si>
  <si>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</si>
  <si>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</si>
  <si>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</si>
  <si>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</si>
  <si>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</si>
  <si>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</si>
  <si>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</si>
  <si>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</si>
  <si>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</si>
  <si>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</si>
  <si>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</si>
  <si>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</si>
  <si>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</si>
  <si>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</si>
  <si>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</si>
  <si>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</si>
  <si>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</si>
  <si>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</si>
  <si>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</si>
  <si>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</si>
  <si>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</si>
  <si>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</si>
  <si>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</si>
  <si>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</si>
  <si>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</si>
  <si>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</si>
  <si>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</si>
  <si>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</si>
  <si>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</si>
  <si>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</si>
  <si>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</si>
  <si>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</si>
  <si>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</si>
  <si>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</si>
  <si>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</si>
  <si>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</si>
  <si>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</si>
  <si>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</si>
  <si>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</si>
  <si>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</si>
  <si>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</si>
  <si>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</si>
  <si>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</si>
  <si>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</si>
  <si>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</si>
  <si>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</si>
  <si>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</si>
  <si>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</si>
  <si>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</si>
  <si>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</si>
  <si>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</si>
  <si>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</si>
  <si>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</si>
  <si>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</si>
  <si>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</si>
  <si>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</si>
  <si>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</si>
  <si>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</si>
  <si>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</si>
  <si>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</si>
  <si>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</si>
  <si>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</si>
  <si>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</si>
  <si>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</si>
  <si>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</si>
  <si>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</si>
  <si>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</si>
  <si>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</si>
  <si>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</si>
  <si>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</si>
  <si>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</si>
  <si>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</si>
  <si>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</si>
  <si>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</si>
  <si>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</si>
  <si>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</si>
  <si>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</si>
  <si>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</si>
  <si>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</si>
  <si>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</si>
  <si>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</si>
  <si>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</si>
  <si>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</si>
  <si>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</si>
  <si>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</si>
  <si>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</si>
  <si>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</si>
  <si>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</si>
  <si>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</si>
  <si>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</si>
  <si>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</si>
  <si>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</si>
  <si>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</si>
  <si>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</si>
  <si>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</si>
  <si>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</si>
  <si>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</si>
  <si>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</si>
  <si>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</si>
  <si>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</si>
  <si>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</si>
  <si>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</si>
  <si>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</si>
  <si>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</si>
  <si>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</si>
  <si>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</si>
  <si>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</si>
  <si>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</si>
  <si>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</si>
  <si>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</si>
  <si>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</si>
  <si>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</si>
  <si>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</si>
  <si>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</si>
  <si>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</si>
  <si>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</si>
  <si>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</si>
  <si>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</si>
  <si>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</si>
  <si>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</si>
  <si>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</si>
  <si>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</si>
  <si>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</si>
  <si>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</si>
  <si>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</si>
  <si>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</si>
  <si>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</si>
  <si>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</si>
  <si>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</si>
  <si>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</si>
  <si>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</si>
  <si>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</si>
  <si>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</si>
  <si>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</si>
  <si>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</si>
  <si>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</si>
  <si>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</si>
  <si>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</si>
  <si>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</si>
  <si>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</si>
  <si>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</si>
  <si>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</si>
  <si>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</si>
  <si>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</si>
  <si>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</si>
  <si>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</si>
  <si>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</si>
  <si>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</si>
  <si>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</si>
  <si>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</si>
  <si>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</si>
  <si>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</si>
  <si>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</si>
  <si>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</si>
  <si>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</si>
  <si>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</si>
  <si>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</si>
  <si>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</si>
  <si>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</si>
  <si>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</si>
  <si>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</si>
  <si>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</si>
  <si>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</si>
  <si>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</si>
  <si>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</si>
  <si>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</si>
  <si>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</si>
  <si>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</si>
  <si>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</si>
  <si>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</si>
  <si>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</si>
  <si>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</si>
  <si>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</si>
  <si>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</si>
  <si>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</si>
  <si>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</si>
  <si>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</si>
  <si>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</si>
  <si>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</si>
  <si>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</si>
  <si>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</si>
  <si>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</si>
  <si>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</si>
  <si>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</si>
  <si>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</si>
  <si>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</si>
  <si>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</si>
  <si>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</si>
  <si>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</si>
  <si>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</si>
  <si>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</si>
  <si>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</si>
  <si>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</si>
  <si>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</si>
  <si>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</si>
  <si>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</si>
  <si>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</si>
  <si>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</si>
  <si>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</si>
  <si>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</si>
  <si>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</si>
  <si>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</si>
  <si>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</si>
  <si>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</si>
  <si>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</si>
  <si>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</si>
  <si>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</si>
  <si>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</si>
  <si>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</si>
  <si>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</si>
  <si>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</si>
  <si>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</si>
  <si>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</si>
  <si>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</si>
  <si>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</si>
  <si>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</si>
  <si>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</si>
  <si>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</si>
  <si>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</si>
  <si>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</si>
  <si>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</si>
  <si>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</si>
  <si>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</si>
  <si>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</si>
  <si>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</si>
  <si>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</si>
  <si>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</si>
  <si>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</si>
  <si>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</si>
  <si>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</si>
  <si>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</si>
  <si>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</si>
  <si>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</si>
  <si>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</si>
  <si>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</si>
  <si>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</si>
  <si>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</si>
  <si>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</si>
  <si>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</si>
  <si>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</si>
  <si>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</si>
  <si>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</si>
  <si>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</si>
  <si>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</si>
  <si>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</si>
  <si>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</si>
  <si>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</si>
  <si>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</si>
  <si>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</si>
  <si>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</si>
  <si>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</si>
  <si>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</si>
  <si>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</si>
  <si>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</si>
  <si>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</si>
  <si>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</si>
  <si>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</si>
  <si>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</si>
  <si>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</si>
  <si>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</si>
  <si>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</si>
  <si>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</si>
  <si>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</si>
  <si>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</si>
  <si>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</si>
  <si>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</si>
  <si>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</si>
  <si>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</si>
  <si>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</si>
  <si>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</si>
  <si>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</si>
  <si>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</si>
  <si>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</si>
  <si>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</si>
  <si>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</si>
  <si>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</si>
  <si>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</si>
  <si>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</si>
  <si>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</si>
  <si>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</si>
  <si>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</si>
  <si>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</si>
  <si>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</si>
  <si>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</si>
  <si>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</si>
  <si>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</si>
  <si>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</si>
  <si>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</si>
  <si>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</si>
  <si>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</si>
  <si>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</si>
  <si>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</si>
  <si>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</si>
  <si>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</si>
  <si>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</si>
  <si>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</si>
  <si>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</si>
  <si>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</si>
  <si>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</si>
  <si>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</si>
  <si>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</si>
  <si>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</si>
  <si>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</si>
  <si>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</si>
  <si>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</si>
  <si>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</si>
  <si>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</si>
  <si>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</si>
  <si>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</si>
  <si>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</si>
  <si>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</si>
  <si>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</si>
  <si>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</si>
  <si>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</si>
  <si>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</si>
  <si>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</si>
  <si>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</si>
  <si>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</si>
  <si>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</si>
  <si>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</si>
  <si>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</si>
  <si>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</si>
  <si>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</si>
  <si>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</si>
  <si>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</si>
  <si>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</si>
  <si>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</si>
  <si>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</si>
  <si>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</si>
  <si>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</si>
  <si>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</si>
  <si>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</si>
  <si>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</si>
  <si>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</si>
  <si>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</si>
  <si>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</si>
  <si>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</si>
  <si>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</si>
  <si>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</si>
  <si>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</si>
  <si>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</si>
  <si>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</si>
  <si>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</si>
  <si>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</si>
  <si>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</si>
  <si>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</si>
  <si>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</si>
  <si>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</si>
  <si>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</si>
  <si>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</si>
  <si>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</si>
  <si>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</si>
  <si>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</si>
  <si>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</si>
  <si>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</si>
  <si>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</si>
  <si>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</si>
  <si>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</si>
  <si>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</si>
  <si>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</si>
  <si>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</si>
  <si>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</si>
  <si>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</si>
  <si>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</si>
  <si>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</si>
  <si>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</si>
  <si>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</si>
  <si>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</si>
  <si>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</si>
  <si>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</si>
  <si>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</si>
  <si>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</si>
  <si>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</si>
  <si>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</si>
  <si>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</si>
  <si>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</si>
  <si>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</si>
  <si>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</si>
  <si>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</si>
  <si>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</si>
  <si>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</si>
  <si>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</si>
  <si>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</si>
  <si>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</si>
  <si>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</si>
  <si>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</si>
  <si>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</si>
  <si>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</si>
  <si>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</si>
  <si>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</si>
  <si>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</si>
  <si>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</si>
  <si>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</si>
  <si>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</si>
  <si>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</si>
  <si>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</si>
  <si>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</si>
  <si>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</si>
  <si>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</si>
  <si>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</si>
  <si>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</si>
  <si>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</si>
  <si>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</si>
  <si>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</si>
  <si>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</si>
  <si>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</si>
  <si>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</si>
  <si>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</si>
  <si>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</si>
  <si>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</si>
  <si>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</si>
  <si>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</si>
  <si>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</si>
  <si>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</si>
  <si>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</si>
  <si>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</si>
  <si>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</si>
  <si>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</si>
  <si>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</si>
  <si>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</si>
  <si>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</si>
  <si>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</si>
  <si>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</si>
  <si>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</si>
  <si>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</si>
  <si>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</si>
  <si>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</si>
  <si>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</si>
  <si>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</si>
  <si>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</si>
  <si>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</si>
  <si>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</si>
  <si>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</si>
  <si>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</si>
  <si>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</si>
  <si>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</si>
  <si>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</si>
  <si>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</si>
  <si>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</si>
  <si>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</si>
  <si>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</si>
  <si>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</si>
  <si>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</si>
  <si>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</si>
  <si>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</si>
  <si>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</si>
  <si>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</si>
  <si>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</si>
  <si>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</si>
  <si>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</si>
  <si>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</si>
  <si>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</si>
  <si>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</si>
  <si>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</si>
  <si>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</si>
  <si>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</si>
  <si>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</si>
  <si>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</si>
  <si>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</si>
  <si>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</si>
  <si>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</si>
  <si>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</si>
  <si>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</si>
  <si>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</si>
  <si>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</si>
  <si>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</si>
  <si>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</si>
  <si>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</si>
  <si>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</si>
  <si>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</si>
  <si>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</si>
  <si>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</si>
  <si>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</si>
  <si>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</si>
  <si>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</si>
  <si>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</si>
  <si>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</si>
  <si>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</si>
  <si>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</si>
  <si>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</si>
  <si>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</si>
  <si>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</si>
  <si>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</si>
  <si>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</si>
  <si>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</si>
  <si>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</si>
  <si>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</si>
  <si>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</si>
  <si>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</si>
  <si>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</si>
  <si>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</si>
  <si>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</si>
  <si>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</si>
  <si>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</si>
  <si>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</si>
  <si>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</si>
  <si>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</si>
  <si>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</si>
  <si>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</si>
  <si>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</si>
  <si>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</si>
  <si>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</si>
  <si>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</si>
  <si>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</si>
  <si>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</si>
  <si>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</si>
  <si>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</si>
  <si>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</si>
  <si>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</si>
  <si>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</si>
  <si>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</si>
  <si>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</si>
  <si>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</si>
  <si>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</si>
  <si>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</si>
  <si>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</si>
  <si>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</si>
  <si>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</si>
  <si>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</si>
  <si>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</si>
  <si>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</si>
  <si>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</si>
  <si>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</si>
  <si>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</si>
  <si>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</si>
  <si>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</si>
  <si>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</si>
  <si>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</si>
  <si>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</si>
  <si>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</si>
  <si>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</si>
  <si>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</si>
  <si>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</si>
  <si>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</si>
  <si>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</si>
  <si>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</si>
  <si>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</si>
  <si>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</si>
  <si>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</si>
  <si>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</si>
  <si>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</si>
  <si>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</si>
  <si>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</si>
  <si>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</si>
  <si>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</si>
  <si>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</si>
  <si>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</si>
  <si>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</si>
  <si>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</si>
  <si>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</si>
  <si>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</si>
  <si>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</si>
  <si>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</si>
  <si>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</si>
  <si>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</si>
  <si>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</si>
  <si>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</si>
  <si>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</si>
  <si>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</si>
  <si>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</si>
  <si>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</si>
  <si>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</si>
  <si>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</si>
  <si>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</si>
  <si>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</si>
  <si>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</si>
  <si>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</si>
  <si>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</si>
  <si>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</si>
  <si>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</si>
  <si>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</si>
  <si>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</si>
  <si>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</si>
  <si>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</si>
  <si>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</si>
  <si>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</si>
  <si>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</si>
  <si>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</si>
  <si>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</si>
  <si>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</si>
  <si>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</si>
  <si>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</si>
  <si>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</si>
  <si>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</si>
  <si>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</si>
  <si>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</si>
  <si>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</si>
  <si>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</si>
  <si>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</si>
  <si>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</si>
  <si>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</si>
  <si>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</si>
  <si>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</si>
  <si>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</si>
  <si>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</si>
  <si>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</si>
  <si>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</si>
  <si>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</si>
  <si>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</si>
  <si>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</si>
  <si>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</si>
  <si>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</si>
  <si>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</si>
  <si>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</si>
  <si>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</si>
  <si>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</si>
  <si>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</si>
  <si>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</si>
  <si>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</si>
  <si>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</si>
  <si>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</si>
  <si>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</si>
  <si>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</si>
  <si>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</si>
  <si>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</si>
  <si>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</si>
  <si>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</si>
  <si>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</si>
  <si>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</si>
  <si>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</si>
  <si>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</si>
  <si>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</si>
  <si>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</si>
  <si>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</si>
  <si>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</si>
  <si>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</si>
  <si>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</si>
  <si>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</si>
  <si>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</si>
  <si>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</si>
  <si>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</si>
  <si>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</si>
  <si>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</si>
  <si>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</si>
  <si>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</si>
  <si>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</si>
  <si>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</si>
  <si>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</si>
  <si>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</si>
  <si>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</si>
  <si>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</si>
  <si>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</si>
  <si>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</si>
  <si>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</si>
  <si>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</si>
  <si>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</si>
  <si>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</si>
  <si>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</si>
  <si>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</si>
  <si>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</si>
  <si>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</si>
  <si>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</si>
  <si>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</si>
  <si>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</si>
  <si>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</si>
  <si>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</si>
  <si>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</si>
  <si>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</si>
  <si>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</si>
  <si>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</si>
  <si>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</si>
  <si>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</si>
  <si>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</si>
  <si>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</si>
  <si>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</si>
  <si>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</si>
  <si>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</si>
  <si>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</si>
  <si>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</si>
  <si>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</si>
  <si>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</si>
  <si>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</si>
  <si>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</si>
  <si>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</si>
  <si>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</si>
  <si>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</si>
  <si>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</si>
  <si>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</si>
  <si>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</si>
  <si>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</si>
  <si>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</si>
  <si>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</si>
  <si>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</si>
  <si>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</si>
  <si>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</si>
  <si>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</si>
  <si>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</si>
  <si>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</si>
  <si>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</si>
  <si>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</si>
  <si>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</si>
  <si>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</si>
  <si>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</si>
  <si>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</si>
  <si>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</si>
  <si>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</si>
  <si>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</si>
  <si>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</si>
  <si>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</si>
  <si>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</si>
  <si>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</si>
  <si>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</si>
  <si>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</si>
  <si>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</si>
  <si>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</si>
  <si>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</si>
  <si>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</si>
  <si>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</si>
  <si>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</si>
  <si>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</si>
  <si>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</si>
  <si>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</si>
  <si>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</si>
  <si>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</si>
  <si>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</si>
  <si>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</si>
  <si>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</si>
  <si>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</si>
  <si>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</si>
  <si>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</si>
  <si>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</si>
  <si>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</si>
  <si>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</si>
  <si>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</si>
  <si>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</si>
  <si>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</si>
  <si>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</si>
  <si>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</si>
  <si>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</si>
  <si>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</si>
  <si>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</si>
  <si>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</si>
  <si>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</si>
  <si>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</si>
  <si>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</si>
  <si>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</si>
  <si>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</si>
  <si>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</si>
  <si>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</si>
  <si>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</si>
  <si>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</si>
  <si>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</si>
  <si>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</si>
  <si>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</si>
  <si>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</si>
  <si>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</si>
  <si>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</si>
  <si>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</si>
  <si>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</si>
  <si>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</si>
  <si>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</si>
  <si>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</si>
  <si>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</si>
  <si>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</si>
  <si>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</si>
  <si>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</si>
  <si>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</si>
  <si>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</si>
  <si>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</si>
  <si>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</si>
  <si>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</si>
  <si>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</si>
  <si>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</si>
  <si>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</si>
  <si>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</si>
  <si>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</si>
  <si>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</si>
  <si>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</si>
  <si>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</si>
  <si>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</si>
  <si>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</si>
  <si>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</si>
  <si>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</si>
  <si>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</si>
  <si>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</si>
  <si>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</si>
  <si>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</si>
  <si>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</si>
  <si>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</si>
  <si>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</si>
  <si>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</si>
  <si>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</si>
  <si>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</si>
  <si>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</si>
  <si>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</si>
  <si>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</si>
  <si>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</si>
  <si>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</si>
  <si>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</si>
  <si>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</si>
  <si>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</si>
  <si>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</si>
  <si>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</si>
  <si>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</si>
  <si>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</si>
  <si>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</si>
  <si>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</si>
  <si>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</si>
  <si>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</si>
  <si>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</si>
  <si>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</si>
  <si>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</si>
  <si>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</si>
  <si>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</si>
  <si>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</si>
  <si>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</si>
  <si>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</si>
  <si>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</si>
  <si>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</si>
  <si>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</si>
  <si>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</si>
  <si>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</si>
  <si>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</si>
  <si>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</si>
  <si>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</si>
  <si>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</si>
  <si>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</si>
  <si>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</si>
  <si>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</si>
  <si>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</si>
  <si>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</si>
  <si>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</si>
  <si>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</si>
  <si>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</si>
  <si>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</si>
  <si>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</si>
  <si>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</si>
  <si>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</si>
  <si>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</si>
  <si>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</si>
  <si>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</si>
  <si>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</si>
  <si>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</si>
  <si>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</si>
  <si>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</si>
  <si>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</si>
  <si>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</si>
  <si>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</si>
  <si>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</si>
  <si>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</si>
  <si>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</si>
  <si>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</si>
  <si>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</si>
  <si>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</si>
  <si>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</si>
  <si>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</si>
  <si>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</si>
  <si>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</si>
  <si>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</si>
  <si>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</si>
  <si>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</si>
  <si>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</si>
  <si>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</si>
  <si>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</si>
  <si>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</si>
  <si>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</si>
  <si>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</si>
  <si>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</si>
  <si>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</si>
  <si>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</si>
  <si>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</si>
  <si>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</si>
  <si>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</si>
  <si>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</si>
  <si>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</si>
  <si>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</si>
  <si>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</si>
  <si>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</si>
  <si>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</si>
  <si>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</si>
  <si>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</si>
  <si>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</si>
  <si>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</si>
  <si>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</si>
  <si>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</si>
  <si>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</si>
  <si>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</si>
  <si>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</si>
  <si>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</si>
  <si>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</si>
  <si>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</si>
  <si>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</si>
  <si>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</si>
  <si>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</si>
  <si>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</si>
  <si>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</si>
  <si>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</si>
  <si>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</si>
  <si>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</si>
  <si>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</si>
  <si>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</si>
  <si>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</si>
  <si>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</si>
  <si>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</si>
  <si>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</si>
  <si>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</si>
  <si>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</si>
  <si>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</si>
  <si>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</si>
  <si>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</si>
  <si>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</si>
  <si>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</si>
  <si>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</si>
  <si>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</si>
  <si>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</si>
  <si>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</si>
  <si>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</si>
  <si>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</si>
  <si>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</si>
  <si>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</si>
  <si>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</si>
  <si>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</si>
  <si>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</si>
  <si>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</si>
  <si>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</si>
  <si>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</si>
  <si>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</si>
  <si>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</si>
  <si>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</si>
  <si>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</si>
  <si>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</si>
  <si>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</si>
  <si>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</si>
  <si>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</si>
  <si>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</si>
  <si>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</si>
  <si>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</si>
  <si>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</si>
  <si>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</si>
  <si>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</si>
  <si>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</si>
  <si>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</si>
  <si>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</si>
  <si>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</si>
  <si>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</si>
  <si>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</si>
  <si>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</si>
  <si>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</si>
  <si>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</si>
  <si>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</si>
  <si>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</si>
  <si>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</si>
  <si>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</si>
  <si>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</si>
  <si>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</si>
  <si>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</si>
  <si>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</si>
  <si>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</si>
  <si>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</si>
  <si>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</si>
  <si>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</si>
  <si>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</si>
  <si>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</si>
  <si>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</si>
  <si>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</si>
  <si>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</si>
  <si>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</si>
  <si>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</si>
  <si>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</si>
  <si>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</si>
  <si>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</si>
  <si>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</si>
  <si>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</si>
  <si>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</si>
  <si>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</si>
  <si>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</si>
  <si>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</si>
  <si>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</si>
  <si>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</si>
  <si>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</si>
  <si>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</si>
  <si>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</si>
  <si>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</si>
  <si>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</si>
  <si>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</si>
  <si>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</si>
  <si>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</si>
  <si>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</si>
  <si>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</si>
  <si>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</si>
  <si>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</si>
  <si>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</si>
  <si>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</si>
  <si>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</si>
  <si>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</si>
  <si>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</si>
  <si>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</si>
  <si>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</si>
  <si>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</si>
  <si>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</si>
  <si>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</si>
  <si>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</si>
  <si>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</si>
  <si>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</si>
  <si>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</si>
  <si>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</si>
  <si>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</si>
  <si>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</si>
  <si>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</si>
  <si>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</si>
  <si>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</si>
  <si>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</si>
  <si>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</si>
  <si>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</si>
  <si>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</si>
  <si>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</si>
  <si>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</si>
  <si>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</si>
  <si>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</si>
  <si>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</si>
  <si>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</si>
  <si>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</si>
  <si>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</si>
  <si>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</si>
  <si>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</si>
  <si>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</si>
  <si>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</si>
  <si>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</si>
  <si>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</si>
  <si>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</si>
  <si>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</si>
  <si>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</si>
  <si>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</si>
  <si>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</si>
  <si>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</si>
  <si>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</si>
  <si>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</si>
  <si>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</si>
  <si>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</si>
  <si>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</si>
  <si>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</si>
  <si>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</si>
  <si>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</si>
  <si>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</si>
  <si>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</si>
  <si>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</si>
  <si>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</si>
  <si>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</si>
  <si>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</si>
  <si>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</si>
  <si>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</si>
  <si>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</si>
  <si>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</si>
  <si>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</si>
  <si>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</si>
  <si>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</si>
  <si>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</si>
  <si>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</si>
  <si>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</si>
  <si>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</si>
  <si>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</si>
  <si>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</si>
  <si>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</si>
  <si>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</si>
  <si>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</si>
  <si>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</si>
  <si>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</si>
  <si>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</si>
  <si>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</si>
  <si>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</si>
  <si>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</si>
  <si>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</si>
  <si>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</si>
  <si>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</si>
  <si>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</si>
  <si>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</si>
  <si>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</si>
  <si>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</si>
  <si>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</si>
  <si>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</si>
  <si>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</si>
  <si>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</si>
  <si>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</si>
  <si>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</si>
  <si>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</si>
  <si>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</si>
  <si>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</si>
  <si>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</si>
  <si>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</si>
  <si>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</si>
  <si>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</si>
  <si>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</si>
  <si>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</si>
  <si>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</si>
  <si>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</si>
  <si>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</si>
  <si>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</si>
  <si>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</si>
  <si>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</si>
  <si>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</si>
  <si>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</si>
  <si>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</si>
  <si>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</si>
  <si>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</si>
  <si>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</si>
  <si>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</si>
  <si>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</si>
  <si>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</si>
  <si>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</si>
  <si>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</si>
  <si>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</si>
  <si>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</si>
  <si>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</si>
  <si>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</si>
  <si>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</si>
  <si>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</si>
  <si>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</si>
  <si>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</si>
  <si>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</si>
  <si>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</si>
  <si>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</si>
  <si>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</si>
  <si>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</si>
  <si>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</si>
  <si>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</si>
  <si>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</si>
  <si>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</si>
  <si>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</si>
  <si>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</si>
  <si>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</si>
  <si>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</si>
  <si>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</si>
  <si>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</si>
  <si>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</si>
  <si>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</si>
  <si>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</si>
  <si>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</si>
  <si>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</si>
  <si>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</si>
  <si>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</si>
  <si>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</si>
  <si>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</si>
  <si>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</si>
  <si>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</si>
  <si>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</si>
  <si>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</si>
  <si>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</si>
  <si>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</si>
  <si>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</si>
  <si>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</si>
  <si>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</si>
  <si>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</si>
  <si>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</si>
  <si>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</si>
  <si>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</si>
  <si>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</si>
  <si>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</si>
  <si>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</si>
  <si>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</si>
  <si>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</si>
  <si>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</si>
  <si>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</si>
  <si>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</si>
  <si>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</si>
  <si>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</si>
  <si>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</si>
  <si>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</si>
  <si>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</si>
  <si>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</si>
  <si>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</si>
  <si>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</si>
  <si>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</si>
  <si>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</si>
  <si>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</si>
  <si>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</si>
  <si>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</si>
  <si>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</si>
  <si>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</si>
  <si>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</si>
  <si>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</si>
  <si>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</si>
  <si>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</si>
  <si>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</si>
  <si>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</si>
  <si>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</si>
  <si>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</si>
  <si>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</si>
  <si>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</si>
  <si>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</si>
  <si>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</si>
  <si>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</si>
  <si>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</si>
  <si>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</si>
  <si>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</si>
  <si>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</si>
  <si>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</si>
  <si>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</si>
  <si>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</si>
  <si>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</si>
  <si>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</si>
  <si>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</si>
  <si>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</si>
  <si>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</si>
  <si>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</si>
  <si>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</si>
  <si>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</si>
  <si>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</si>
  <si>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</si>
  <si>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</si>
  <si>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</si>
  <si>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</si>
  <si>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</si>
  <si>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</si>
  <si>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</si>
  <si>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</si>
  <si>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</si>
  <si>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</si>
  <si>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</si>
  <si>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</si>
  <si>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</si>
  <si>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</si>
  <si>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</si>
  <si>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</si>
  <si>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</si>
  <si>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</si>
  <si>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</si>
  <si>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</si>
  <si>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</si>
  <si>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</si>
  <si>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</si>
  <si>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</si>
  <si>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</si>
  <si>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</si>
  <si>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</si>
  <si>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</si>
  <si>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</si>
  <si>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</si>
  <si>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</si>
  <si>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</si>
  <si>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</si>
  <si>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</si>
  <si>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</si>
  <si>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</si>
  <si>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</si>
  <si>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</si>
  <si>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</si>
  <si>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</si>
  <si>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</si>
  <si>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</si>
  <si>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</si>
  <si>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</si>
  <si>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</si>
  <si>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</si>
  <si>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</si>
  <si>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</si>
  <si>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</si>
  <si>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</si>
  <si>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</si>
  <si>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</si>
  <si>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</si>
  <si>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</si>
  <si>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</si>
  <si>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</si>
  <si>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</si>
  <si>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</si>
  <si>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</si>
  <si>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</si>
  <si>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</si>
  <si>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</si>
  <si>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</si>
  <si>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</si>
  <si>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</si>
  <si>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</si>
  <si>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</si>
  <si>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</si>
  <si>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</si>
  <si>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</si>
  <si>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</si>
  <si>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</si>
  <si>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</si>
  <si>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</si>
  <si>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</si>
  <si>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</si>
  <si>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</si>
  <si>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</si>
  <si>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</si>
  <si>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</si>
  <si>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</si>
  <si>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</si>
  <si>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</si>
  <si>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</si>
  <si>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</si>
  <si>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</si>
  <si>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</si>
  <si>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</si>
  <si>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</si>
  <si>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</si>
  <si>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</si>
  <si>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</si>
  <si>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</si>
  <si>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</si>
  <si>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</si>
  <si>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</si>
  <si>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</si>
  <si>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</si>
  <si>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</si>
  <si>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</si>
  <si>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</si>
  <si>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</si>
  <si>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</si>
  <si>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</si>
  <si>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</si>
  <si>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</si>
  <si>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</si>
  <si>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</si>
  <si>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</si>
  <si>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</si>
  <si>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</si>
  <si>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</si>
  <si>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</si>
  <si>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</si>
  <si>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</si>
  <si>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</si>
  <si>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</si>
  <si>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</si>
  <si>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</si>
  <si>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</si>
  <si>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</si>
  <si>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</si>
  <si>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</si>
  <si>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</si>
  <si>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</si>
  <si>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</si>
  <si>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</si>
  <si>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</si>
  <si>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</si>
  <si>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</si>
  <si>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</si>
  <si>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</si>
  <si>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</si>
  <si>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</si>
  <si>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</si>
  <si>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</si>
  <si>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</si>
  <si>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</si>
  <si>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</si>
  <si>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</si>
  <si>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</si>
  <si>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</si>
  <si>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</si>
  <si>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</si>
  <si>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</si>
  <si>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</si>
  <si>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</si>
  <si>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</si>
  <si>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</si>
  <si>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</si>
  <si>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</si>
  <si>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</si>
  <si>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</si>
  <si>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</si>
  <si>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</si>
  <si>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</si>
  <si>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</si>
  <si>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</si>
  <si>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</si>
  <si>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</si>
  <si>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</si>
  <si>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</si>
  <si>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</si>
  <si>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</si>
  <si>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</si>
  <si>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</si>
  <si>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</si>
  <si>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</si>
  <si>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</si>
  <si>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</si>
  <si>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</si>
  <si>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</si>
  <si>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</si>
  <si>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</si>
  <si>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</si>
  <si>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</si>
  <si>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</si>
  <si>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</si>
  <si>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</si>
  <si>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</si>
  <si>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</si>
  <si>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</si>
  <si>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</si>
  <si>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</si>
  <si>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</si>
  <si>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</si>
  <si>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</si>
  <si>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</si>
  <si>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</si>
  <si>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</si>
  <si>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</si>
  <si>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</si>
  <si>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</si>
  <si>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</si>
  <si>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</si>
  <si>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</si>
  <si>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</si>
  <si>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</si>
  <si>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</si>
  <si>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</si>
  <si>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</si>
  <si>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</si>
  <si>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</si>
  <si>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</si>
  <si>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</si>
  <si>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</si>
  <si>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</si>
  <si>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</si>
  <si>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</si>
  <si>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</si>
  <si>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</si>
  <si>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</si>
  <si>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</si>
  <si>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</si>
  <si>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</si>
  <si>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</si>
  <si>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</si>
  <si>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</si>
  <si>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</si>
  <si>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</si>
  <si>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</si>
  <si>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</si>
  <si>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</si>
  <si>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</si>
  <si>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</si>
  <si>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</si>
  <si>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</si>
  <si>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</si>
  <si>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</si>
  <si>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</si>
  <si>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</si>
  <si>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</si>
  <si>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</si>
  <si>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</si>
  <si>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</si>
  <si>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</si>
  <si>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</si>
  <si>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</si>
  <si>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</si>
  <si>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</si>
  <si>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</si>
  <si>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</si>
  <si>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</si>
  <si>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</si>
  <si>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</si>
  <si>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</si>
  <si>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</si>
  <si>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</si>
  <si>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</si>
  <si>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</si>
  <si>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</si>
  <si>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</si>
  <si>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</si>
  <si>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</si>
  <si>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</si>
  <si>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</si>
  <si>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</si>
  <si>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</si>
  <si>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</si>
  <si>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</si>
  <si>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</si>
  <si>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</si>
  <si>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</si>
  <si>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</si>
  <si>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</si>
  <si>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</si>
  <si>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</si>
  <si>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</si>
  <si>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</si>
  <si>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</si>
  <si>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</si>
  <si>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</si>
  <si>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</si>
  <si>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</si>
  <si>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</si>
  <si>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</si>
  <si>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</si>
  <si>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</si>
  <si>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</si>
  <si>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</si>
  <si>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</si>
  <si>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</si>
  <si>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</si>
  <si>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</si>
  <si>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</si>
  <si>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</si>
  <si>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</si>
  <si>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</si>
  <si>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</si>
  <si>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</si>
  <si>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</si>
  <si>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</si>
  <si>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</si>
  <si>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</si>
  <si>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</si>
  <si>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</si>
  <si>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</si>
  <si>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</si>
  <si>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</si>
  <si>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</si>
  <si>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</si>
  <si>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</si>
  <si>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</si>
  <si>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</si>
  <si>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</si>
  <si>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</si>
  <si>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</si>
  <si>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</si>
  <si>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</si>
  <si>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</si>
  <si>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</si>
  <si>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</si>
  <si>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</si>
  <si>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</si>
  <si>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</si>
  <si>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</si>
  <si>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</si>
  <si>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</si>
  <si>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</si>
  <si>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</si>
  <si>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</si>
  <si>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</si>
  <si>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</si>
  <si>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</si>
  <si>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</si>
  <si>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</si>
  <si>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</si>
  <si>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</si>
  <si>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</si>
  <si>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</si>
  <si>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</si>
  <si>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</si>
  <si>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</si>
  <si>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</si>
  <si>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</si>
  <si>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</si>
  <si>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</si>
  <si>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</si>
  <si>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</si>
  <si>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</si>
  <si>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</si>
  <si>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</si>
  <si>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</si>
  <si>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</si>
  <si>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</si>
  <si>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</si>
  <si>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</si>
  <si>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</si>
  <si>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</si>
  <si>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</si>
  <si>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</si>
  <si>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</si>
  <si>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</si>
  <si>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</si>
  <si>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</si>
  <si>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</si>
  <si>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</si>
  <si>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</si>
  <si>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</si>
  <si>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</si>
  <si>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</si>
  <si>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</si>
  <si>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</si>
  <si>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</si>
  <si>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</si>
  <si>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</si>
  <si>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</si>
  <si>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</si>
  <si>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</si>
  <si>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</si>
  <si>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</si>
  <si>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</si>
  <si>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</si>
  <si>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</si>
  <si>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</si>
  <si>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</si>
  <si>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</si>
  <si>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</si>
  <si>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</si>
  <si>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</si>
  <si>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</si>
  <si>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</si>
  <si>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</si>
  <si>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</si>
  <si>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</si>
  <si>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</si>
  <si>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</si>
  <si>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</si>
  <si>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</si>
  <si>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</si>
  <si>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</si>
  <si>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</si>
  <si>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</si>
  <si>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</si>
  <si>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</si>
  <si>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</si>
  <si>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</si>
  <si>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</si>
  <si>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</si>
  <si>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</si>
  <si>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</si>
  <si>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</si>
  <si>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</si>
  <si>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</si>
  <si>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</si>
  <si>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</si>
  <si>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</si>
  <si>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</si>
  <si>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</si>
  <si>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</si>
  <si>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</si>
  <si>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</si>
  <si>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</si>
  <si>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</si>
  <si>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</si>
  <si>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</si>
  <si>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</si>
  <si>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</si>
  <si>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</si>
  <si>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</si>
  <si>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</si>
  <si>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</si>
  <si>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</si>
  <si>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</si>
  <si>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</si>
  <si>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</si>
  <si>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</si>
  <si>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</si>
  <si>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</si>
  <si>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</si>
  <si>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</si>
  <si>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</si>
  <si>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</si>
  <si>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</si>
  <si>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</si>
  <si>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</si>
  <si>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</si>
  <si>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</si>
  <si>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</si>
  <si>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</si>
  <si>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</si>
  <si>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</si>
  <si>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</si>
  <si>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</si>
  <si>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</si>
  <si>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</si>
  <si>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</si>
  <si>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</si>
  <si>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</si>
  <si>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</si>
  <si>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</si>
  <si>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</si>
  <si>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</si>
  <si>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</si>
  <si>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</si>
  <si>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</si>
  <si>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</si>
  <si>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</si>
  <si>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</si>
  <si>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</si>
  <si>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</si>
  <si>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</si>
  <si>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</si>
  <si>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</si>
  <si>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</si>
  <si>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</si>
  <si>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</si>
  <si>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</si>
  <si>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</si>
  <si>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</si>
  <si>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</si>
  <si>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</si>
  <si>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</si>
  <si>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</si>
  <si>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</si>
  <si>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</si>
  <si>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</si>
  <si>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</si>
  <si>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</si>
  <si>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</si>
  <si>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</si>
  <si>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</si>
  <si>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</si>
  <si>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</si>
  <si>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</si>
  <si>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</si>
  <si>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</si>
  <si>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</si>
  <si>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</si>
  <si>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</si>
  <si>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</si>
  <si>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</si>
  <si>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</si>
  <si>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</si>
  <si>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</si>
  <si>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</si>
  <si>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</si>
  <si>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</si>
  <si>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</si>
  <si>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</si>
  <si>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</si>
  <si>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</si>
  <si>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</si>
  <si>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</si>
  <si>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</si>
  <si>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</si>
  <si>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</si>
  <si>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</si>
  <si>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</si>
  <si>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</si>
  <si>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</si>
  <si>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</si>
  <si>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</si>
  <si>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</si>
  <si>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</si>
  <si>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</si>
  <si>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</si>
  <si>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</si>
  <si>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</si>
  <si>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</si>
  <si>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</si>
  <si>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</si>
  <si>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</si>
  <si>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</si>
  <si>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</si>
  <si>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</si>
  <si>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</si>
  <si>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</si>
  <si>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</si>
  <si>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</si>
  <si>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</si>
  <si>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</si>
  <si>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</si>
  <si>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</si>
  <si>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</si>
  <si>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</si>
  <si>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</si>
  <si>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</si>
  <si>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</si>
  <si>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</si>
  <si>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</si>
  <si>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</si>
  <si>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</si>
  <si>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</si>
  <si>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</si>
  <si>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</si>
  <si>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</si>
  <si>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</si>
  <si>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</si>
  <si>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</si>
  <si>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</si>
  <si>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</si>
  <si>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</si>
  <si>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</si>
  <si>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</si>
  <si>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</si>
  <si>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</si>
  <si>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</si>
  <si>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</si>
  <si>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</si>
  <si>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</si>
  <si>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</si>
  <si>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</si>
  <si>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</si>
  <si>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</si>
  <si>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</si>
  <si>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</si>
  <si>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</si>
  <si>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</si>
  <si>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</si>
  <si>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</si>
  <si>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</si>
  <si>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</si>
  <si>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</si>
  <si>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</si>
  <si>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</si>
  <si>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</si>
  <si>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</si>
  <si>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</si>
  <si>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</si>
  <si>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</si>
  <si>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</si>
  <si>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</si>
  <si>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</si>
  <si>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</si>
  <si>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</si>
  <si>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</si>
  <si>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</si>
  <si>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</si>
  <si>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</si>
  <si>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</si>
  <si>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</si>
  <si>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</si>
  <si>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</si>
  <si>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</si>
  <si>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</si>
  <si>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</si>
  <si>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</si>
  <si>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</si>
  <si>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</si>
  <si>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</si>
  <si>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</si>
  <si>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</si>
  <si>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</si>
  <si>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</si>
  <si>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</si>
  <si>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</si>
  <si>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</si>
  <si>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</si>
  <si>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</si>
  <si>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</si>
  <si>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</si>
  <si>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</si>
  <si>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</si>
  <si>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</si>
  <si>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</si>
  <si>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</si>
  <si>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</si>
  <si>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</si>
  <si>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</si>
  <si>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</si>
  <si>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</si>
  <si>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</si>
  <si>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</si>
  <si>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</si>
  <si>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</si>
  <si>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</si>
  <si>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</si>
  <si>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</si>
  <si>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</si>
  <si>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</si>
  <si>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</si>
  <si>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</si>
  <si>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</si>
  <si>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</si>
  <si>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</si>
  <si>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</si>
  <si>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</si>
  <si>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</si>
  <si>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</si>
  <si>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</si>
  <si>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</si>
  <si>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</si>
  <si>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</si>
  <si>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</si>
  <si>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</si>
  <si>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</si>
  <si>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</si>
  <si>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</si>
  <si>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</si>
  <si>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</si>
  <si>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</si>
  <si>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</si>
  <si>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</si>
  <si>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</si>
  <si>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</si>
  <si>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</si>
  <si>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</si>
  <si>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</si>
  <si>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</si>
  <si>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</si>
  <si>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</si>
  <si>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</si>
  <si>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</si>
  <si>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</si>
  <si>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</si>
  <si>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</si>
  <si>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</si>
  <si>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</si>
  <si>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</si>
  <si>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</si>
  <si>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</si>
  <si>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</si>
  <si>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</si>
  <si>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</si>
  <si>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</si>
  <si>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</si>
  <si>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</si>
  <si>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</si>
  <si>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</si>
  <si>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</si>
  <si>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</si>
  <si>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</si>
  <si>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</si>
  <si>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</si>
  <si>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</si>
  <si>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</si>
  <si>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</si>
  <si>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</si>
  <si>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</si>
  <si>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</si>
  <si>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</si>
  <si>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</si>
  <si>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</si>
  <si>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</si>
  <si>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</si>
  <si>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</si>
  <si>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</si>
  <si>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</si>
  <si>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</si>
  <si>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</si>
  <si>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</si>
  <si>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</si>
  <si>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</si>
  <si>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</si>
  <si>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</si>
  <si>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</si>
  <si>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</si>
  <si>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</si>
  <si>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</si>
  <si>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</si>
  <si>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</si>
  <si>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</si>
  <si>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</si>
  <si>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</si>
  <si>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</si>
  <si>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</si>
  <si>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</si>
  <si>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</si>
  <si>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</si>
  <si>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</si>
  <si>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</si>
  <si>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</si>
  <si>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</si>
  <si>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</si>
  <si>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</si>
  <si>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</si>
  <si>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</si>
  <si>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</si>
  <si>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</si>
  <si>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</si>
  <si>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</si>
  <si>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</si>
  <si>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</si>
  <si>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</si>
  <si>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</si>
  <si>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</si>
  <si>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</si>
  <si>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</si>
  <si>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</si>
  <si>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</si>
  <si>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</si>
  <si>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</si>
  <si>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</si>
  <si>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</si>
  <si>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</si>
  <si>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</si>
  <si>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</si>
  <si>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</si>
  <si>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</si>
  <si>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</si>
  <si>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</si>
  <si>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</si>
  <si>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</si>
  <si>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</si>
  <si>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</si>
  <si>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</si>
  <si>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</si>
  <si>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</si>
  <si>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</si>
  <si>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</si>
  <si>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</si>
  <si>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</si>
  <si>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</si>
  <si>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</si>
  <si>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</si>
  <si>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</si>
  <si>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</si>
  <si>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</si>
  <si>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</si>
  <si>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</si>
  <si>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</si>
  <si>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</si>
  <si>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</si>
  <si>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</si>
  <si>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</si>
  <si>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</si>
  <si>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</si>
  <si>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</si>
  <si>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</si>
  <si>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</si>
  <si>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</si>
  <si>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</si>
  <si>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</si>
  <si>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</si>
  <si>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</si>
  <si>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</si>
  <si>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</si>
  <si>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</si>
  <si>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</si>
  <si>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</si>
  <si>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</si>
  <si>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</si>
  <si>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</si>
  <si>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</si>
  <si>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</si>
  <si>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</si>
  <si>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</si>
  <si>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</si>
  <si>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</si>
  <si>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</si>
  <si>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</si>
  <si>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</si>
  <si>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</si>
  <si>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</si>
  <si>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</si>
  <si>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</si>
  <si>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</si>
  <si>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</si>
  <si>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</si>
  <si>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</si>
  <si>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</si>
  <si>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</si>
  <si>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</si>
  <si>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</si>
  <si>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</si>
  <si>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</si>
  <si>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</si>
  <si>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</si>
  <si>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</si>
  <si>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</si>
  <si>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</si>
  <si>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</si>
  <si>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</si>
  <si>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</si>
  <si>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</si>
  <si>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</si>
  <si>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</si>
  <si>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</si>
  <si>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</si>
  <si>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</si>
  <si>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</si>
  <si>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</si>
  <si>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</si>
  <si>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</si>
  <si>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</si>
  <si>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</si>
  <si>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</si>
  <si>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</si>
  <si>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</si>
  <si>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</si>
  <si>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</si>
  <si>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</si>
  <si>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</si>
  <si>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</si>
  <si>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</si>
  <si>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</si>
  <si>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</si>
  <si>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</si>
  <si>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</si>
  <si>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</si>
  <si>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</si>
  <si>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</si>
  <si>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</si>
  <si>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</si>
  <si>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</si>
  <si>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</si>
  <si>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</si>
  <si>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</si>
  <si>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</si>
  <si>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</si>
  <si>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</si>
  <si>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</si>
  <si>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</si>
  <si>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</si>
  <si>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</si>
  <si>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</si>
  <si>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</si>
  <si>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</si>
  <si>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</si>
  <si>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</si>
  <si>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</si>
  <si>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</si>
  <si>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</si>
  <si>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</si>
  <si>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</si>
  <si>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</si>
  <si>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</si>
  <si>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</si>
  <si>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</si>
  <si>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</si>
  <si>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</si>
  <si>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</si>
  <si>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</si>
  <si>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</si>
  <si>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</si>
  <si>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</si>
  <si>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</si>
  <si>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</si>
  <si>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</si>
  <si>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</si>
  <si>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</si>
  <si>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</si>
  <si>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</si>
  <si>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</si>
  <si>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</si>
  <si>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</si>
  <si>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</si>
  <si>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</si>
  <si>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</si>
  <si>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</si>
  <si>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</si>
  <si>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</si>
  <si>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</si>
  <si>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</si>
  <si>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</si>
  <si>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</si>
  <si>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</si>
  <si>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</si>
  <si>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</si>
  <si>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</si>
  <si>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</si>
  <si>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</si>
  <si>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</si>
  <si>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</si>
  <si>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</si>
  <si>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</si>
  <si>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</si>
  <si>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</si>
  <si>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</si>
  <si>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</si>
  <si>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</si>
  <si>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</si>
  <si>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</si>
  <si>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</si>
  <si>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</si>
  <si>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</si>
  <si>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</si>
  <si>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</si>
  <si>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</si>
  <si>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</si>
  <si>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</si>
  <si>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</si>
  <si>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</si>
  <si>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</si>
  <si>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</si>
  <si>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</si>
  <si>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</si>
  <si>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</si>
  <si>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</si>
  <si>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</si>
  <si>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</si>
  <si>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</si>
  <si>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</si>
  <si>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</si>
  <si>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</si>
  <si>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</si>
  <si>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</si>
  <si>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</si>
  <si>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</si>
  <si>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</si>
  <si>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</si>
  <si>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</si>
  <si>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</si>
  <si>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</si>
  <si>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</si>
  <si>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</si>
  <si>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</si>
  <si>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</si>
  <si>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</si>
  <si>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</si>
  <si>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</si>
  <si>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</si>
  <si>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</si>
  <si>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</si>
  <si>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</si>
  <si>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</si>
  <si>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</si>
  <si>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</si>
  <si>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</si>
  <si>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</si>
  <si>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</si>
  <si>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</si>
  <si>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</si>
  <si>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</si>
  <si>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</si>
  <si>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</si>
  <si>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</si>
  <si>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</si>
  <si>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</si>
  <si>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</si>
  <si>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</si>
  <si>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</si>
  <si>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</si>
  <si>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</si>
  <si>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</si>
  <si>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</si>
  <si>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</si>
  <si>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</si>
  <si>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</si>
  <si>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</si>
  <si>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</si>
  <si>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</si>
  <si>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</si>
  <si>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</si>
  <si>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</si>
  <si>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</si>
  <si>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</si>
  <si>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</si>
  <si>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</si>
  <si>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</si>
  <si>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</si>
  <si>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</si>
  <si>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</si>
  <si>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</si>
  <si>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</si>
  <si>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</si>
  <si>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</si>
  <si>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</si>
  <si>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</si>
  <si>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</si>
  <si>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</si>
  <si>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</si>
  <si>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</si>
  <si>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</si>
  <si>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</si>
  <si>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</si>
  <si>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</si>
  <si>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</si>
  <si>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</si>
  <si>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</si>
  <si>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</si>
  <si>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</si>
  <si>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</si>
  <si>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</si>
  <si>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</si>
  <si>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</si>
  <si>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</si>
  <si>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</si>
  <si>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</si>
  <si>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</si>
  <si>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</si>
  <si>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</si>
  <si>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</si>
  <si>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</si>
  <si>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</si>
  <si>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</si>
  <si>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</si>
  <si>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</si>
  <si>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</si>
  <si>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</si>
  <si>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</si>
  <si>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</si>
  <si>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</si>
  <si>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</si>
  <si>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</si>
  <si>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</si>
  <si>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</si>
  <si>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</si>
  <si>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</si>
  <si>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</si>
  <si>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</si>
  <si>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</si>
  <si>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</si>
  <si>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</si>
  <si>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</si>
  <si>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</si>
  <si>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</si>
  <si>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</si>
  <si>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</si>
  <si>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</si>
  <si>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</si>
  <si>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</si>
  <si>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</si>
  <si>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</si>
  <si>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</si>
  <si>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</si>
  <si>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</si>
  <si>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</si>
  <si>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</si>
  <si>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</si>
  <si>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</si>
  <si>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</si>
  <si>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</si>
  <si>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</si>
  <si>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</si>
  <si>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</si>
  <si>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</si>
  <si>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</si>
  <si>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</si>
  <si>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</si>
  <si>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</si>
  <si>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</si>
  <si>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</si>
  <si>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</si>
  <si>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</si>
  <si>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</si>
  <si>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</si>
  <si>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</si>
  <si>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</si>
  <si>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</si>
  <si>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</si>
  <si>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</si>
  <si>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</si>
  <si>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</si>
  <si>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</si>
  <si>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</si>
  <si>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</si>
  <si>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</si>
  <si>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</si>
  <si>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</si>
  <si>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</si>
  <si>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</si>
  <si>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</si>
  <si>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</si>
  <si>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</si>
  <si>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</si>
  <si>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</si>
  <si>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</si>
  <si>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</si>
  <si>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</si>
  <si>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</si>
  <si>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</si>
  <si>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</si>
  <si>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</si>
  <si>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</si>
  <si>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</si>
  <si>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</si>
  <si>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</si>
  <si>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</si>
  <si>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</si>
  <si>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</si>
  <si>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</si>
  <si>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</si>
  <si>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</si>
  <si>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</si>
  <si>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</si>
  <si>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</si>
  <si>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</si>
  <si>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</si>
  <si>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</si>
  <si>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</si>
  <si>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</si>
  <si>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</si>
  <si>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</si>
  <si>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</si>
  <si>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</si>
  <si>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</si>
  <si>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</si>
  <si>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</si>
  <si>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</si>
  <si>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</si>
  <si>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</si>
  <si>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</si>
  <si>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</si>
  <si>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</si>
  <si>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</si>
  <si>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</si>
  <si>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</si>
  <si>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</si>
  <si>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</si>
  <si>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</si>
  <si>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</si>
  <si>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</si>
  <si>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</si>
  <si>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</si>
  <si>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</si>
  <si>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</si>
  <si>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</si>
  <si>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</si>
  <si>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</si>
  <si>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</si>
  <si>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</si>
  <si>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</si>
  <si>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</si>
  <si>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</si>
  <si>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</si>
  <si>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</si>
  <si>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</si>
  <si>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</si>
  <si>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</si>
  <si>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</si>
  <si>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</si>
  <si>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</si>
  <si>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</si>
  <si>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</si>
  <si>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</si>
  <si>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</si>
  <si>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</si>
  <si>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</si>
  <si>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</si>
  <si>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</si>
  <si>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</si>
  <si>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</si>
  <si>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</si>
  <si>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</si>
  <si>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</si>
  <si>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</si>
  <si>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</si>
  <si>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</si>
  <si>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</si>
  <si>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</si>
  <si>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</si>
  <si>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</si>
  <si>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</si>
  <si>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</si>
  <si>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</si>
  <si>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</si>
  <si>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</si>
  <si>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</si>
  <si>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</si>
  <si>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</si>
  <si>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</si>
  <si>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</si>
  <si>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</si>
  <si>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</si>
  <si>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</si>
  <si>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</si>
  <si>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</si>
  <si>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</si>
  <si>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</si>
  <si>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</si>
  <si>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</si>
  <si>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</si>
  <si>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</si>
  <si>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</si>
  <si>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</si>
  <si>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</si>
  <si>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</si>
  <si>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</si>
  <si>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</si>
  <si>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</si>
  <si>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</si>
  <si>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</si>
  <si>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</si>
  <si>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</si>
  <si>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</si>
  <si>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</si>
  <si>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</si>
  <si>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</si>
  <si>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</si>
  <si>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</si>
  <si>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</si>
  <si>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</si>
  <si>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</si>
  <si>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</si>
  <si>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</si>
  <si>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</si>
  <si>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</si>
  <si>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</si>
  <si>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</si>
  <si>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</si>
  <si>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</si>
  <si>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</si>
  <si>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</si>
  <si>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</si>
  <si>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</si>
  <si>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</si>
  <si>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</si>
  <si>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</si>
  <si>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</si>
  <si>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</si>
  <si>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</si>
  <si>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</si>
  <si>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</si>
  <si>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</si>
  <si>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</si>
  <si>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</si>
  <si>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</si>
  <si>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</si>
  <si>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</si>
  <si>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</si>
  <si>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</si>
  <si>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</si>
  <si>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</si>
  <si>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</si>
  <si>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</si>
  <si>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</si>
  <si>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</si>
  <si>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</si>
  <si>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</si>
  <si>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</si>
  <si>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</si>
  <si>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</si>
  <si>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</si>
  <si>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</si>
  <si>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</si>
  <si>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</si>
  <si>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</si>
  <si>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</si>
  <si>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</si>
  <si>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</si>
  <si>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</si>
  <si>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</si>
  <si>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</si>
  <si>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</si>
  <si>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</si>
  <si>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</si>
  <si>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</si>
  <si>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</si>
  <si>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</si>
  <si>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</si>
  <si>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</si>
  <si>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</si>
  <si>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</si>
  <si>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</si>
  <si>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</si>
  <si>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</si>
  <si>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</si>
  <si>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</si>
  <si>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</si>
  <si>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</si>
  <si>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</si>
  <si>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</si>
  <si>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</si>
  <si>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</si>
  <si>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</si>
  <si>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</si>
  <si>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</si>
  <si>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</si>
  <si>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</si>
  <si>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</si>
  <si>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</si>
  <si>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</si>
  <si>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</si>
  <si>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</si>
  <si>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</si>
  <si>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</si>
  <si>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</si>
  <si>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</si>
  <si>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</si>
  <si>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</si>
  <si>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</si>
  <si>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</si>
  <si>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</si>
  <si>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</si>
  <si>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</si>
  <si>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</si>
  <si>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</si>
  <si>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</si>
  <si>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</si>
  <si>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</si>
  <si>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</si>
  <si>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</si>
  <si>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</si>
  <si>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</si>
  <si>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</si>
  <si>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</si>
  <si>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</si>
  <si>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</si>
  <si>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</si>
  <si>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</si>
  <si>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</si>
  <si>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</si>
  <si>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</si>
  <si>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</si>
  <si>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</si>
  <si>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</si>
  <si>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</si>
  <si>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</si>
  <si>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</si>
  <si>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</si>
  <si>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</si>
  <si>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</si>
  <si>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</si>
  <si>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</si>
  <si>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</si>
  <si>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</si>
  <si>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</si>
  <si>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</si>
  <si>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</si>
  <si>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</si>
  <si>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</si>
  <si>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</si>
  <si>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</si>
  <si>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</si>
  <si>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</si>
  <si>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</si>
  <si>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</si>
  <si>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</si>
  <si>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</si>
  <si>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</si>
  <si>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</si>
  <si>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</si>
  <si>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</si>
  <si>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</si>
  <si>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</si>
  <si>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</si>
  <si>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</si>
  <si>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</si>
  <si>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</si>
  <si>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</si>
  <si>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</si>
  <si>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</si>
  <si>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</si>
  <si>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</si>
  <si>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</si>
  <si>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</si>
  <si>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</si>
  <si>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</si>
  <si>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</si>
  <si>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</si>
  <si>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</si>
  <si>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</si>
  <si>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</si>
  <si>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</si>
  <si>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</si>
  <si>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</si>
  <si>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</si>
  <si>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</si>
  <si>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</si>
  <si>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</si>
  <si>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</si>
  <si>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</si>
  <si>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</si>
  <si>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</si>
  <si>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</si>
  <si>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</si>
  <si>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</si>
  <si>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</si>
  <si>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</si>
  <si>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</si>
  <si>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</si>
  <si>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</si>
  <si>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</si>
  <si>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</si>
  <si>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</si>
  <si>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</si>
  <si>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</si>
  <si>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</si>
  <si>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</si>
  <si>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</si>
  <si>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</si>
  <si>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</si>
  <si>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</si>
  <si>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</si>
  <si>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</si>
  <si>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</si>
  <si>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</si>
  <si>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</si>
  <si>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</si>
  <si>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</si>
  <si>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</si>
  <si>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</si>
  <si>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</si>
  <si>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</si>
  <si>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</si>
  <si>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</si>
  <si>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</si>
  <si>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</si>
  <si>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</si>
  <si>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</si>
  <si>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</si>
  <si>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</si>
  <si>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</si>
  <si>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</si>
  <si>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</si>
  <si>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</si>
  <si>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</si>
  <si>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</si>
  <si>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</si>
  <si>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</si>
  <si>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</si>
  <si>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</si>
  <si>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</si>
  <si>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</si>
  <si>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</si>
  <si>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</si>
  <si>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</si>
  <si>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</si>
  <si>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</si>
  <si>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</si>
  <si>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</si>
  <si>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</si>
  <si>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</si>
  <si>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</si>
  <si>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</si>
  <si>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</si>
  <si>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</si>
  <si>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</si>
  <si>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</si>
  <si>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</si>
  <si>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</si>
  <si>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</si>
  <si>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</si>
  <si>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</si>
  <si>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</si>
  <si>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</si>
  <si>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</si>
  <si>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</si>
  <si>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</si>
  <si>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</si>
  <si>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</si>
  <si>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</si>
  <si>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</si>
  <si>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</si>
  <si>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</si>
  <si>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</si>
  <si>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</si>
  <si>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</si>
  <si>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</si>
  <si>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</si>
  <si>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</si>
  <si>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</si>
  <si>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</si>
  <si>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</si>
  <si>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</si>
  <si>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</si>
  <si>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</si>
  <si>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</si>
  <si>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</si>
  <si>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</si>
  <si>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</si>
  <si>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</si>
  <si>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</si>
  <si>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</si>
  <si>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</si>
  <si>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</si>
  <si>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</si>
  <si>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</si>
  <si>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</si>
  <si>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</si>
  <si>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</si>
  <si>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</si>
  <si>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</si>
  <si>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</si>
  <si>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</si>
  <si>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</si>
  <si>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</si>
  <si>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</si>
  <si>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</si>
  <si>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</si>
  <si>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</si>
  <si>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</si>
  <si>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</si>
  <si>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</si>
  <si>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</si>
  <si>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</si>
  <si>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</si>
  <si>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</si>
  <si>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</si>
  <si>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</si>
  <si>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</si>
  <si>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</si>
  <si>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</si>
  <si>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</si>
  <si>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</si>
  <si>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</si>
  <si>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</si>
  <si>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</si>
  <si>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</si>
  <si>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</si>
  <si>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</si>
  <si>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</si>
  <si>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</si>
  <si>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</si>
  <si>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</si>
  <si>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</si>
  <si>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</si>
  <si>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</si>
  <si>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</si>
  <si>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</si>
  <si>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</si>
  <si>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</si>
  <si>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</si>
  <si>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</si>
  <si>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</si>
  <si>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</si>
  <si>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</si>
  <si>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</si>
  <si>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</si>
  <si>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</si>
  <si>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</si>
  <si>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</si>
  <si>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</si>
  <si>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</si>
  <si>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</si>
  <si>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</si>
  <si>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</si>
  <si>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</si>
  <si>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</si>
  <si>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</si>
  <si>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</si>
  <si>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</si>
  <si>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</si>
  <si>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</si>
  <si>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</si>
  <si>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</si>
  <si>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</si>
  <si>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</si>
  <si>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</si>
  <si>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</si>
  <si>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</si>
  <si>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</si>
  <si>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</si>
  <si>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</si>
  <si>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</si>
  <si>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</si>
  <si>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</si>
  <si>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</si>
  <si>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</si>
  <si>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</si>
  <si>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</si>
  <si>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</si>
  <si>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</si>
  <si>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</si>
  <si>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</si>
  <si>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</si>
  <si>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</si>
  <si>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</si>
  <si>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</si>
  <si>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</si>
  <si>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</si>
  <si>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</si>
  <si>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</si>
  <si>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</si>
  <si>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</si>
  <si>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</si>
  <si>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</si>
  <si>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</si>
  <si>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</si>
  <si>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</si>
  <si>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</si>
  <si>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</si>
  <si>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</si>
  <si>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</si>
  <si>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</si>
  <si>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</si>
  <si>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</si>
  <si>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</si>
  <si>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</si>
  <si>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</si>
  <si>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</si>
  <si>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</si>
  <si>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</si>
  <si>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</si>
  <si>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</si>
  <si>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</si>
  <si>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</si>
  <si>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</si>
  <si>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</si>
  <si>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</si>
  <si>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</si>
  <si>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</si>
  <si>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</si>
  <si>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</si>
  <si>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</si>
  <si>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</si>
  <si>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</si>
  <si>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</si>
  <si>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</si>
  <si>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</si>
  <si>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</si>
  <si>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</si>
  <si>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</si>
  <si>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</si>
  <si>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</si>
  <si>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</si>
  <si>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</si>
  <si>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</si>
  <si>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</si>
  <si>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</si>
  <si>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</si>
  <si>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</si>
  <si>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</si>
  <si>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</si>
  <si>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</si>
  <si>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</si>
  <si>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</si>
  <si>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</si>
  <si>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</si>
  <si>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</si>
  <si>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</si>
  <si>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</si>
  <si>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</si>
  <si>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</si>
  <si>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</si>
  <si>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</si>
  <si>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</si>
  <si>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</si>
  <si>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</si>
  <si>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</si>
  <si>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</si>
  <si>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</si>
  <si>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</si>
  <si>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</si>
  <si>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</si>
  <si>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</si>
  <si>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</si>
  <si>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</si>
  <si>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</si>
  <si>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</si>
  <si>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</si>
  <si>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</si>
  <si>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</si>
  <si>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</si>
  <si>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</si>
  <si>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</si>
  <si>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</si>
  <si>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</si>
  <si>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</si>
  <si>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</si>
  <si>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</si>
  <si>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</si>
  <si>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</si>
  <si>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</si>
  <si>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</si>
  <si>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</si>
  <si>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</si>
  <si>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</si>
  <si>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</si>
  <si>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</si>
  <si>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</si>
  <si>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</si>
  <si>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</si>
  <si>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</si>
  <si>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</si>
  <si>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</si>
  <si>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</si>
  <si>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</si>
  <si>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</si>
  <si>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</si>
  <si>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</si>
  <si>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</si>
  <si>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</si>
  <si>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</si>
  <si>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</si>
  <si>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</si>
  <si>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</si>
  <si>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</si>
  <si>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</si>
  <si>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</si>
  <si>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</si>
  <si>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</si>
  <si>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</si>
  <si>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</si>
  <si>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</si>
  <si>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</si>
  <si>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</si>
  <si>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</si>
  <si>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</si>
  <si>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</si>
  <si>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</si>
  <si>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</si>
  <si>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</si>
  <si>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</si>
  <si>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</si>
  <si>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</si>
  <si>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</si>
  <si>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</si>
  <si>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</si>
  <si>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</si>
  <si>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</si>
  <si>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</si>
  <si>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</si>
  <si>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</si>
  <si>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</si>
  <si>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</si>
  <si>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</si>
  <si>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</si>
  <si>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</si>
  <si>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</si>
  <si>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</si>
  <si>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</si>
  <si>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</si>
  <si>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</si>
  <si>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</si>
  <si>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</si>
  <si>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</si>
  <si>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</si>
  <si>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</si>
  <si>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</si>
  <si>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</si>
  <si>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</si>
  <si>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</si>
  <si>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</si>
  <si>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</si>
  <si>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</si>
  <si>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</si>
  <si>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</si>
  <si>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</si>
  <si>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</si>
  <si>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</si>
  <si>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</si>
  <si>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</si>
  <si>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</si>
  <si>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</si>
  <si>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</si>
  <si>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</si>
  <si>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</si>
  <si>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</si>
  <si>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</si>
  <si>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</si>
  <si>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</si>
  <si>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</si>
  <si>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</si>
  <si>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</si>
  <si>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</si>
  <si>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</si>
  <si>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</si>
  <si>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</si>
  <si>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</si>
  <si>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</si>
  <si>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</si>
  <si>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</si>
  <si>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</si>
  <si>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</si>
  <si>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</si>
  <si>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</si>
  <si>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</si>
  <si>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</si>
  <si>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</si>
  <si>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</si>
  <si>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</si>
  <si>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</si>
  <si>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</si>
  <si>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</si>
  <si>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</si>
  <si>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</si>
  <si>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</si>
  <si>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</si>
  <si>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</si>
  <si>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</si>
  <si>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</si>
  <si>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</si>
  <si>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</si>
  <si>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</si>
  <si>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</si>
  <si>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</si>
  <si>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</si>
  <si>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</si>
  <si>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</si>
  <si>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</si>
  <si>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</si>
  <si>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</si>
  <si>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</si>
  <si>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</si>
  <si>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</si>
  <si>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</si>
  <si>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</si>
  <si>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</si>
  <si>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</si>
  <si>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</si>
  <si>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</si>
  <si>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</si>
  <si>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</si>
  <si>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</si>
  <si>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</si>
  <si>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</si>
  <si>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</si>
  <si>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</si>
  <si>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</si>
  <si>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</si>
  <si>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</si>
  <si>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</si>
  <si>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</si>
  <si>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</si>
  <si>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</si>
  <si>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</si>
  <si>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</si>
  <si>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</si>
  <si>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</si>
  <si>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</si>
  <si>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</si>
  <si>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</si>
  <si>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</si>
  <si>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</si>
  <si>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</si>
  <si>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</si>
  <si>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</si>
  <si>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</si>
  <si>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</si>
  <si>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</si>
  <si>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</si>
  <si>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</si>
  <si>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</si>
  <si>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</si>
  <si>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</si>
  <si>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</si>
  <si>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</si>
  <si>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</si>
  <si>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</si>
  <si>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</si>
  <si>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</si>
  <si>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</si>
  <si>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</si>
  <si>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</si>
  <si>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</si>
  <si>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</si>
  <si>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</si>
  <si>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</si>
  <si>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</si>
  <si>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</si>
  <si>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</si>
  <si>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</si>
  <si>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</si>
  <si>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</si>
  <si>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</si>
  <si>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</si>
  <si>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</si>
  <si>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</si>
  <si>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</si>
  <si>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</si>
  <si>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</si>
  <si>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</si>
  <si>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</si>
  <si>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</si>
  <si>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</si>
  <si>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</si>
  <si>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</si>
  <si>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</si>
  <si>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</si>
  <si>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</si>
  <si>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</si>
  <si>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</si>
  <si>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</si>
  <si>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</si>
  <si>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</si>
  <si>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</si>
  <si>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</si>
  <si>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</si>
  <si>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</si>
  <si>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</si>
  <si>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</si>
  <si>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</si>
  <si>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</si>
  <si>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</si>
  <si>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</si>
  <si>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</si>
  <si>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</si>
  <si>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</si>
  <si>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</si>
  <si>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</si>
  <si>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</si>
  <si>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</si>
  <si>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</si>
  <si>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</si>
  <si>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</si>
  <si>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</si>
  <si>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</si>
  <si>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</si>
  <si>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</si>
  <si>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</si>
  <si>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</si>
  <si>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</si>
  <si>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</si>
  <si>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</si>
  <si>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</si>
  <si>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</si>
  <si>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</si>
  <si>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</si>
  <si>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</si>
  <si>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</si>
  <si>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</si>
  <si>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</si>
  <si>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</si>
  <si>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</si>
  <si>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</si>
  <si>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</si>
  <si>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</si>
  <si>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</si>
  <si>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</si>
  <si>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</si>
  <si>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</si>
  <si>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</si>
  <si>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</si>
  <si>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</si>
  <si>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</si>
  <si>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</si>
  <si>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</si>
  <si>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</si>
  <si>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</si>
  <si>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</si>
  <si>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</si>
  <si>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</si>
  <si>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</si>
  <si>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</si>
  <si>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</si>
  <si>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</si>
  <si>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</si>
  <si>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</si>
  <si>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</si>
  <si>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</si>
  <si>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</si>
  <si>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</si>
  <si>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</si>
  <si>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</si>
  <si>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</si>
  <si>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</si>
  <si>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</si>
  <si>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</si>
  <si>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</si>
  <si>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</si>
  <si>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</si>
  <si>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</si>
  <si>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</si>
  <si>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</si>
  <si>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</si>
  <si>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</si>
  <si>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</si>
  <si>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</si>
  <si>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</si>
  <si>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</si>
  <si>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</si>
  <si>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</si>
  <si>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</si>
  <si>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</si>
  <si>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</si>
  <si>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</si>
  <si>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</si>
  <si>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</si>
  <si>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</si>
  <si>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</si>
  <si>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</si>
  <si>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</si>
  <si>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</si>
  <si>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</si>
  <si>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</si>
  <si>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</si>
  <si>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</si>
  <si>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</si>
  <si>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</si>
  <si>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</si>
  <si>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</si>
  <si>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</si>
  <si>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</si>
  <si>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</si>
  <si>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</si>
  <si>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</si>
  <si>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</si>
  <si>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</si>
  <si>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</si>
  <si>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</si>
  <si>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</si>
  <si>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</si>
  <si>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</si>
  <si>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</si>
  <si>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</si>
  <si>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</si>
  <si>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</si>
  <si>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</si>
  <si>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</si>
  <si>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</si>
  <si>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</si>
  <si>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</si>
  <si>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</si>
  <si>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</si>
  <si>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</si>
  <si>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</si>
  <si>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</si>
  <si>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</si>
  <si>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</si>
  <si>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</si>
  <si>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</si>
  <si>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</si>
  <si>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</si>
  <si>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</si>
  <si>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</si>
  <si>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</si>
  <si>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</si>
  <si>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</si>
  <si>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</si>
  <si>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</si>
  <si>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</si>
  <si>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</si>
  <si>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</si>
  <si>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</si>
  <si>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</si>
  <si>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</si>
  <si>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</si>
  <si>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</si>
  <si>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</si>
  <si>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</si>
  <si>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</si>
  <si>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</si>
  <si>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</si>
  <si>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</si>
  <si>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</si>
  <si>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</si>
  <si>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</si>
  <si>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</si>
  <si>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</si>
  <si>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</si>
  <si>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</si>
  <si>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</si>
  <si>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</si>
  <si>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</si>
  <si>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</si>
  <si>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</si>
  <si>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</si>
  <si>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</si>
  <si>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</si>
  <si>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</si>
  <si>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</si>
  <si>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</si>
  <si>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</si>
  <si>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</si>
  <si>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</si>
  <si>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</si>
  <si>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</si>
  <si>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</si>
  <si>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</si>
  <si>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</si>
  <si>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</si>
  <si>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</si>
  <si>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</si>
  <si>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</si>
  <si>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</si>
  <si>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</si>
  <si>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</si>
  <si>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</si>
  <si>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</si>
  <si>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</si>
  <si>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</si>
  <si>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</si>
  <si>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</si>
  <si>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</si>
  <si>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</si>
  <si>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</si>
  <si>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</si>
  <si>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</si>
  <si>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</si>
  <si>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</si>
  <si>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</si>
  <si>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</si>
  <si>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</si>
  <si>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</si>
  <si>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</si>
  <si>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</si>
  <si>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</si>
  <si>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</si>
  <si>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</si>
  <si>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</si>
  <si>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</si>
  <si>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</si>
  <si>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</si>
  <si>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</si>
  <si>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</si>
  <si>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</si>
  <si>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</si>
  <si>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</si>
  <si>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</si>
  <si>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</si>
  <si>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</si>
  <si>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</si>
  <si>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</si>
  <si>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</si>
  <si>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</si>
  <si>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</si>
  <si>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</si>
  <si>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</si>
  <si>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</si>
  <si>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</si>
  <si>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</si>
  <si>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</si>
  <si>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</si>
  <si>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</si>
  <si>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</si>
  <si>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</si>
  <si>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</si>
  <si>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</si>
  <si>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</si>
  <si>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</si>
  <si>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</si>
  <si>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</si>
  <si>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</si>
  <si>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</si>
  <si>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</si>
  <si>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</si>
  <si>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</si>
  <si>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</si>
  <si>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</si>
  <si>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</si>
  <si>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</si>
  <si>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</si>
  <si>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</si>
  <si>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</si>
  <si>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</si>
  <si>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</si>
  <si>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</si>
  <si>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</si>
  <si>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</si>
  <si>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</si>
  <si>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</si>
  <si>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</si>
  <si>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</si>
  <si>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</si>
  <si>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</si>
  <si>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</si>
  <si>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</si>
  <si>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</si>
  <si>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</si>
  <si>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</si>
  <si>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</si>
  <si>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</si>
  <si>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</si>
  <si>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</si>
  <si>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</si>
  <si>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</si>
  <si>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</si>
  <si>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</si>
  <si>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</si>
  <si>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</si>
  <si>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</si>
  <si>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</si>
  <si>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</si>
  <si>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</si>
  <si>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</si>
  <si>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</si>
  <si>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</si>
  <si>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</si>
  <si>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</si>
  <si>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</si>
  <si>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</si>
  <si>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</si>
  <si>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</si>
  <si>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</si>
  <si>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</si>
  <si>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</si>
  <si>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</si>
  <si>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</si>
  <si>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</si>
  <si>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</si>
  <si>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</si>
  <si>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</si>
  <si>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</si>
  <si>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</si>
  <si>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</si>
  <si>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</si>
  <si>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</si>
  <si>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</si>
  <si>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</si>
  <si>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</si>
  <si>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</si>
  <si>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</si>
  <si>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</si>
  <si>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</si>
  <si>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</si>
  <si>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</si>
  <si>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</si>
  <si>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</si>
  <si>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</si>
  <si>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</si>
  <si>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</si>
  <si>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</si>
  <si>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</si>
  <si>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</si>
  <si>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</si>
  <si>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</si>
  <si>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</si>
  <si>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</si>
  <si>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</si>
  <si>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</si>
  <si>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</si>
  <si>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</si>
  <si>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</si>
  <si>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</si>
  <si>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</si>
  <si>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</si>
  <si>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</si>
  <si>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</si>
  <si>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</si>
  <si>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</si>
  <si>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</si>
  <si>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</si>
  <si>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</si>
  <si>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</si>
  <si>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</si>
  <si>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</si>
  <si>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</si>
  <si>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</si>
  <si>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</si>
  <si>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</si>
  <si>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</si>
  <si>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</si>
  <si>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</si>
  <si>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</si>
  <si>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</si>
  <si>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</si>
  <si>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</si>
  <si>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</si>
  <si>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</si>
  <si>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</si>
  <si>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</si>
  <si>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</si>
  <si>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</si>
  <si>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</si>
  <si>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</si>
  <si>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</si>
  <si>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</si>
  <si>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</si>
  <si>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</si>
  <si>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</si>
  <si>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</si>
  <si>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</si>
  <si>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</si>
  <si>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</si>
  <si>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</si>
  <si>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</si>
  <si>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</si>
  <si>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</si>
  <si>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</si>
  <si>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</si>
  <si>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</si>
  <si>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</si>
  <si>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</si>
  <si>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</si>
  <si>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</si>
  <si>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</si>
  <si>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</si>
  <si>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</si>
  <si>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</si>
  <si>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</si>
  <si>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</si>
  <si>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</si>
  <si>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</si>
  <si>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</si>
  <si>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</si>
  <si>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</si>
  <si>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</si>
  <si>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</si>
  <si>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</si>
  <si>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</si>
  <si>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</si>
  <si>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</si>
  <si>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</si>
  <si>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</si>
  <si>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</si>
  <si>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</si>
  <si>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</si>
  <si>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</si>
  <si>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</si>
  <si>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</si>
  <si>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</si>
  <si>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</si>
  <si>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</si>
  <si>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</si>
  <si>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</si>
  <si>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</si>
  <si>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</si>
  <si>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</si>
  <si>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</si>
  <si>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</si>
  <si>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</si>
  <si>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</si>
  <si>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</si>
  <si>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</si>
  <si>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</si>
  <si>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</si>
  <si>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</si>
  <si>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</si>
  <si>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</si>
  <si>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</si>
  <si>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</si>
  <si>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</si>
  <si>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</si>
  <si>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</si>
  <si>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</si>
  <si>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</si>
  <si>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</si>
  <si>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</si>
  <si>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</si>
  <si>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</si>
  <si>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</si>
  <si>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</si>
  <si>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</si>
  <si>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</si>
  <si>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</si>
  <si>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</si>
  <si>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</si>
  <si>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</si>
  <si>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</si>
  <si>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</si>
  <si>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</si>
  <si>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</si>
  <si>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</si>
  <si>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</si>
  <si>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</si>
  <si>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</si>
  <si>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</si>
  <si>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</si>
  <si>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</si>
  <si>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</si>
  <si>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</si>
  <si>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</si>
  <si>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</si>
  <si>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</si>
  <si>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</si>
  <si>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</si>
  <si>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</si>
  <si>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</si>
  <si>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</si>
  <si>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</si>
  <si>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</si>
  <si>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</si>
  <si>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</si>
  <si>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</si>
  <si>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</si>
  <si>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</si>
  <si>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</si>
  <si>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</si>
  <si>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</si>
  <si>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</si>
  <si>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</si>
  <si>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</si>
  <si>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</si>
  <si>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</si>
  <si>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</si>
  <si>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</si>
  <si>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</si>
  <si>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</si>
  <si>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</si>
  <si>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</si>
  <si>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</si>
  <si>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</si>
  <si>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</si>
  <si>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</si>
  <si>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</si>
  <si>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</si>
  <si>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</si>
  <si>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</si>
  <si>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</si>
  <si>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</si>
  <si>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</si>
  <si>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</si>
  <si>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</si>
  <si>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</si>
  <si>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</si>
  <si>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</si>
  <si>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</si>
  <si>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</si>
  <si>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</si>
  <si>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</si>
  <si>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</si>
  <si>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</si>
  <si>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</si>
  <si>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</si>
  <si>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</si>
  <si>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</si>
  <si>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</si>
  <si>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</si>
  <si>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</si>
  <si>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</si>
  <si>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</si>
  <si>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</si>
  <si>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</si>
  <si>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</si>
  <si>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</si>
  <si>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</si>
  <si>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</si>
  <si>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</si>
  <si>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</si>
  <si>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</si>
  <si>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</si>
  <si>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</si>
  <si>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</si>
  <si>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</si>
  <si>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</si>
  <si>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</si>
  <si>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</si>
  <si>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</si>
  <si>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</si>
  <si>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</si>
  <si>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</si>
  <si>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</si>
  <si>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</si>
  <si>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</si>
  <si>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</si>
  <si>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</si>
  <si>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</si>
  <si>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</si>
  <si>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</si>
  <si>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</si>
  <si>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</si>
  <si>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</si>
  <si>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</si>
  <si>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</si>
  <si>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</si>
  <si>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</si>
  <si>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</si>
  <si>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</si>
  <si>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</si>
  <si>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</si>
  <si>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</si>
  <si>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</si>
  <si>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</si>
  <si>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</si>
  <si>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</si>
  <si>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</si>
  <si>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</si>
  <si>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</si>
  <si>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</si>
  <si>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</si>
  <si>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</si>
  <si>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</si>
  <si>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</si>
  <si>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</si>
  <si>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</si>
  <si>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</si>
  <si>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</si>
  <si>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</si>
  <si>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</si>
  <si>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</si>
  <si>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</si>
  <si>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</si>
  <si>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</si>
  <si>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</si>
  <si>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</si>
  <si>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</si>
  <si>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</si>
  <si>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</si>
  <si>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</si>
  <si>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</si>
  <si>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</si>
  <si>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</si>
  <si>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</si>
  <si>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</si>
  <si>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</si>
  <si>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</si>
  <si>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</si>
  <si>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</si>
  <si>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</si>
  <si>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</si>
  <si>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</si>
  <si>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</si>
  <si>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</si>
  <si>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</si>
  <si>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</si>
  <si>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</si>
  <si>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</si>
  <si>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</si>
  <si>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</si>
  <si>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</si>
  <si>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</si>
  <si>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</si>
  <si>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</si>
  <si>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</si>
  <si>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</si>
  <si>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</si>
  <si>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</si>
  <si>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</si>
  <si>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</si>
  <si>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</si>
  <si>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</si>
  <si>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</si>
  <si>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</si>
  <si>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</si>
  <si>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</si>
  <si>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</si>
  <si>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</si>
  <si>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</si>
  <si>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</si>
  <si>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</si>
  <si>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</si>
  <si>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</si>
  <si>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</si>
  <si>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</si>
  <si>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</si>
  <si>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</si>
  <si>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</si>
  <si>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</si>
  <si>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</si>
  <si>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</si>
  <si>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</si>
  <si>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</si>
  <si>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</si>
  <si>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</si>
  <si>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</si>
  <si>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</si>
  <si>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</si>
  <si>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</si>
  <si>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</si>
  <si>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</si>
  <si>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</si>
  <si>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</si>
  <si>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</si>
  <si>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</si>
  <si>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</si>
  <si>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</si>
  <si>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</si>
  <si>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</si>
  <si>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</si>
  <si>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</si>
  <si>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</si>
  <si>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</si>
  <si>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</si>
  <si>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</si>
  <si>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</si>
  <si>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</si>
  <si>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</si>
  <si>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</si>
  <si>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</si>
  <si>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</si>
  <si>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</si>
  <si>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</si>
  <si>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</si>
  <si>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</si>
  <si>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</si>
  <si>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</si>
  <si>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</si>
  <si>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</si>
  <si>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</si>
  <si>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</si>
  <si>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</si>
  <si>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</si>
  <si>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</si>
  <si>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</si>
  <si>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</si>
  <si>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</si>
  <si>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</si>
  <si>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</si>
  <si>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</si>
  <si>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</si>
  <si>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</si>
  <si>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</si>
  <si>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</si>
  <si>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</si>
  <si>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</si>
  <si>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</si>
  <si>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</si>
  <si>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</si>
  <si>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</si>
  <si>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</si>
  <si>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</si>
  <si>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</si>
  <si>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</si>
  <si>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</si>
  <si>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</si>
  <si>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</si>
  <si>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</si>
  <si>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</si>
  <si>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</si>
  <si>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</si>
  <si>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</si>
  <si>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</si>
  <si>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</si>
  <si>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</si>
  <si>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</si>
  <si>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</si>
  <si>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</si>
  <si>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</si>
  <si>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</si>
  <si>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</si>
  <si>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</si>
  <si>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</si>
  <si>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</si>
  <si>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</si>
  <si>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</si>
  <si>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</si>
  <si>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</si>
  <si>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</si>
  <si>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</si>
  <si>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</si>
  <si>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</si>
  <si>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</si>
  <si>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</si>
  <si>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</si>
  <si>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</si>
  <si>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</si>
  <si>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</si>
  <si>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</si>
  <si>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</si>
  <si>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</si>
  <si>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</si>
  <si>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</si>
  <si>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</si>
  <si>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</si>
  <si>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</si>
  <si>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</si>
  <si>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</si>
  <si>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</si>
  <si>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</si>
  <si>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</si>
  <si>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</si>
  <si>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</si>
  <si>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</si>
  <si>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</si>
  <si>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</si>
  <si>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</si>
  <si>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</si>
  <si>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</si>
  <si>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</si>
  <si>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</si>
  <si>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</si>
  <si>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</si>
  <si>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</si>
  <si>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</si>
  <si>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</si>
  <si>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</si>
  <si>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</si>
  <si>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</si>
  <si>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</si>
  <si>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</si>
  <si>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</si>
  <si>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</si>
  <si>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</si>
  <si>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</si>
  <si>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</si>
  <si>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</si>
  <si>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</si>
  <si>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</si>
  <si>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</si>
  <si>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</si>
  <si>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</si>
  <si>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</si>
  <si>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</si>
  <si>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</si>
  <si>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</si>
  <si>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</si>
  <si>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</si>
  <si>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</si>
  <si>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</si>
  <si>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</si>
  <si>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</si>
  <si>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</si>
  <si>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</si>
  <si>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</si>
  <si>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</si>
  <si>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</si>
  <si>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</si>
  <si>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</si>
  <si>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</si>
  <si>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</si>
  <si>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</si>
  <si>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</si>
  <si>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</si>
  <si>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</si>
  <si>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</si>
  <si>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</si>
  <si>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</si>
  <si>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</si>
  <si>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</si>
  <si>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</si>
  <si>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</si>
  <si>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</si>
  <si>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</si>
  <si>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</si>
  <si>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</si>
  <si>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</si>
  <si>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</si>
  <si>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</si>
  <si>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</si>
  <si>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</si>
  <si>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</si>
  <si>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</si>
  <si>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</si>
  <si>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</si>
  <si>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</si>
  <si>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</si>
  <si>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</si>
  <si>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</si>
  <si>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</si>
  <si>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</si>
  <si>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</si>
  <si>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</si>
  <si>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</si>
  <si>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</si>
  <si>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</si>
  <si>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</si>
  <si>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</si>
  <si>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</si>
  <si>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</si>
  <si>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</si>
  <si>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</si>
  <si>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</si>
  <si>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</si>
  <si>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</si>
  <si>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</si>
  <si>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</si>
  <si>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</si>
  <si>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</si>
  <si>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</si>
  <si>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</si>
  <si>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</si>
  <si>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</si>
  <si>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</si>
  <si>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</si>
  <si>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</si>
  <si>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</si>
  <si>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</si>
  <si>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</si>
  <si>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</si>
  <si>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</si>
  <si>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</si>
  <si>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</si>
  <si>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</si>
  <si>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</si>
  <si>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</si>
  <si>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</si>
  <si>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</si>
  <si>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</si>
  <si>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</si>
  <si>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</si>
  <si>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</si>
  <si>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</si>
  <si>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</si>
  <si>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</si>
  <si>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</si>
  <si>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</si>
  <si>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</si>
  <si>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</si>
  <si>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</si>
  <si>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</si>
  <si>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</si>
  <si>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</si>
  <si>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</si>
  <si>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</si>
  <si>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</si>
  <si>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</si>
  <si>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</si>
  <si>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</si>
  <si>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</si>
  <si>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</si>
  <si>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</si>
  <si>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</si>
  <si>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</si>
  <si>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</si>
  <si>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</si>
  <si>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</si>
  <si>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</si>
  <si>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</si>
  <si>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</si>
  <si>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</si>
  <si>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</si>
  <si>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</si>
  <si>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</si>
  <si>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</si>
  <si>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</si>
  <si>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</si>
  <si>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</si>
  <si>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</si>
  <si>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</si>
  <si>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</si>
  <si>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</si>
  <si>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</si>
  <si>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</si>
  <si>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</si>
  <si>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</si>
  <si>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</si>
  <si>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</si>
  <si>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</si>
  <si>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</si>
  <si>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</si>
  <si>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</si>
  <si>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</si>
  <si>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</si>
  <si>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</si>
  <si>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</si>
  <si>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</si>
  <si>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</si>
  <si>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</si>
  <si>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</si>
  <si>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</si>
  <si>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</si>
  <si>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</si>
  <si>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</si>
  <si>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</si>
  <si>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</si>
  <si>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</si>
  <si>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</si>
  <si>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</si>
  <si>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</si>
  <si>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</si>
  <si>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</si>
  <si>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</si>
  <si>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</si>
  <si>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</si>
  <si>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</si>
  <si>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</si>
  <si>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</si>
  <si>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</si>
  <si>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</si>
  <si>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</si>
  <si>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</si>
  <si>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</si>
  <si>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</si>
  <si>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</si>
  <si>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</si>
  <si>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</si>
  <si>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</si>
  <si>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</si>
  <si>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</si>
  <si>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</si>
  <si>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</si>
  <si>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</si>
  <si>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</si>
  <si>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</si>
  <si>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</si>
  <si>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</si>
  <si>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</si>
  <si>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</si>
  <si>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</si>
  <si>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</si>
  <si>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</si>
  <si>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</si>
  <si>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</si>
  <si>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</si>
  <si>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</si>
  <si>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</si>
  <si>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</si>
  <si>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</si>
  <si>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</si>
  <si>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</si>
  <si>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</si>
  <si>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</si>
  <si>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</si>
  <si>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</si>
  <si>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</si>
  <si>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</si>
  <si>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</si>
  <si>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</si>
  <si>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</si>
  <si>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</si>
  <si>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</si>
  <si>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</si>
  <si>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</si>
  <si>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</si>
  <si>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</si>
  <si>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</si>
  <si>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</si>
  <si>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</si>
  <si>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</si>
  <si>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</si>
  <si>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</si>
  <si>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</si>
  <si>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</si>
  <si>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</si>
  <si>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</si>
  <si>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</si>
  <si>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</si>
  <si>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</si>
  <si>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</si>
  <si>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</si>
  <si>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</si>
  <si>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</si>
  <si>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</si>
  <si>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</si>
  <si>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</si>
  <si>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</si>
  <si>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</si>
  <si>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</si>
  <si>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</si>
  <si>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</si>
  <si>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</si>
  <si>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</si>
  <si>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</si>
  <si>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</si>
  <si>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</si>
  <si>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</si>
  <si>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</si>
  <si>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</si>
  <si>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</si>
  <si>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</si>
  <si>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</si>
  <si>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</si>
  <si>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</si>
  <si>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</si>
  <si>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</si>
  <si>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</si>
  <si>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</si>
  <si>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</si>
  <si>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</si>
  <si>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</si>
  <si>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</si>
  <si>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</si>
  <si>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</si>
  <si>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</si>
  <si>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</si>
  <si>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</si>
  <si>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</si>
  <si>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</si>
  <si>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</si>
  <si>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</si>
  <si>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</si>
  <si>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</si>
  <si>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</si>
  <si>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</si>
  <si>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</si>
  <si>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</si>
  <si>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</si>
  <si>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</si>
  <si>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</si>
  <si>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</si>
  <si>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</si>
  <si>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</si>
  <si>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</si>
  <si>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</si>
  <si>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</si>
  <si>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</si>
  <si>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</si>
  <si>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</si>
  <si>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</si>
  <si>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</si>
  <si>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</si>
  <si>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</si>
  <si>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</si>
  <si>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</si>
  <si>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</si>
  <si>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</si>
  <si>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</si>
  <si>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</si>
  <si>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</si>
  <si>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</si>
  <si>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</si>
  <si>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</si>
  <si>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</si>
  <si>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</si>
  <si>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</si>
  <si>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</si>
  <si>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</si>
  <si>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</si>
  <si>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</si>
  <si>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</si>
  <si>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</si>
  <si>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</si>
  <si>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</si>
  <si>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</si>
  <si>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</si>
  <si>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</si>
  <si>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</si>
  <si>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</si>
  <si>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</si>
  <si>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</si>
  <si>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</si>
  <si>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</si>
  <si>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</si>
  <si>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</si>
  <si>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</si>
  <si>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</si>
  <si>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</si>
  <si>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</si>
  <si>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</si>
  <si>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</si>
  <si>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</si>
  <si>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</si>
  <si>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</si>
  <si>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</si>
  <si>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</si>
  <si>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</si>
  <si>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</si>
  <si>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</si>
  <si>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</si>
  <si>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</si>
  <si>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</si>
  <si>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</si>
  <si>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</si>
  <si>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</si>
  <si>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</si>
  <si>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</si>
  <si>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</si>
  <si>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</si>
  <si>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</si>
  <si>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</si>
  <si>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</si>
  <si>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</si>
  <si>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</si>
  <si>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</si>
  <si>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</si>
  <si>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</si>
  <si>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</si>
  <si>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</si>
  <si>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</si>
  <si>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</si>
  <si>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</si>
  <si>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</si>
  <si>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</si>
  <si>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</si>
  <si>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</si>
  <si>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</si>
  <si>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</si>
  <si>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</si>
  <si>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</si>
  <si>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</si>
  <si>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</si>
  <si>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</si>
  <si>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</si>
  <si>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</si>
  <si>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</si>
  <si>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</si>
  <si>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</si>
  <si>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</si>
  <si>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</si>
  <si>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</si>
  <si>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</si>
  <si>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</si>
  <si>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</si>
  <si>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</si>
  <si>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</si>
  <si>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</si>
  <si>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</si>
  <si>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</si>
  <si>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</si>
  <si>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</si>
  <si>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</si>
  <si>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</si>
  <si>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</si>
  <si>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</si>
  <si>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</si>
  <si>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</si>
  <si>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</si>
  <si>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</si>
  <si>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</si>
  <si>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</si>
  <si>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</si>
  <si>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</si>
  <si>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</si>
  <si>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</si>
  <si>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</si>
  <si>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</si>
  <si>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</si>
  <si>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</si>
  <si>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</si>
  <si>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</si>
  <si>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</si>
  <si>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</si>
  <si>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</si>
  <si>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</si>
  <si>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</si>
  <si>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</si>
  <si>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</si>
  <si>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</si>
  <si>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</si>
  <si>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</si>
  <si>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</si>
  <si>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</si>
  <si>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</si>
  <si>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</si>
  <si>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</si>
  <si>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</si>
  <si>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</si>
  <si>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</si>
  <si>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</si>
  <si>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</si>
  <si>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</si>
  <si>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</si>
  <si>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</si>
  <si>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</si>
  <si>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</si>
  <si>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</si>
  <si>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</si>
  <si>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</si>
  <si>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</si>
  <si>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</si>
  <si>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</si>
  <si>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</si>
  <si>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</si>
  <si>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</si>
  <si>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</si>
  <si>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</si>
  <si>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</si>
  <si>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</si>
  <si>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</si>
  <si>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</si>
  <si>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</si>
  <si>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</si>
  <si>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</si>
  <si>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</si>
  <si>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</si>
  <si>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</si>
  <si>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</si>
  <si>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</si>
  <si>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</si>
  <si>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</si>
  <si>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</si>
  <si>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</si>
  <si>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</si>
  <si>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</si>
  <si>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</si>
  <si>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</si>
  <si>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</si>
  <si>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</si>
  <si>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</si>
  <si>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</si>
  <si>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</si>
  <si>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</si>
  <si>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</si>
  <si>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</si>
  <si>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</si>
  <si>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</si>
  <si>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</si>
  <si>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</si>
  <si>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</si>
  <si>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</si>
  <si>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</si>
  <si>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</si>
  <si>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</si>
  <si>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</si>
  <si>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</si>
  <si>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</si>
  <si>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</si>
  <si>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</si>
  <si>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</si>
  <si>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</si>
  <si>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</si>
  <si>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</si>
  <si>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</si>
  <si>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</si>
  <si>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</si>
  <si>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</si>
  <si>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</si>
  <si>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</si>
  <si>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</si>
  <si>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</si>
  <si>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</si>
  <si>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</si>
  <si>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</si>
  <si>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</si>
  <si>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</si>
  <si>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</si>
  <si>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</si>
  <si>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</si>
  <si>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</si>
  <si>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</si>
  <si>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</si>
  <si>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</si>
  <si>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</si>
  <si>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</si>
  <si>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</si>
  <si>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</si>
  <si>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</si>
  <si>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</si>
  <si>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</si>
  <si>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</si>
  <si>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</si>
  <si>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</si>
  <si>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</si>
  <si>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</si>
  <si>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</si>
  <si>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</si>
  <si>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</si>
  <si>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</si>
  <si>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</si>
  <si>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</si>
  <si>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</si>
  <si>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</si>
  <si>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</si>
  <si>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</si>
  <si>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</si>
  <si>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</si>
  <si>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</si>
  <si>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</si>
  <si>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</si>
  <si>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</si>
  <si>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</si>
  <si>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</si>
  <si>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</si>
  <si>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</si>
  <si>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</si>
  <si>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</si>
  <si>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</si>
  <si>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</si>
  <si>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</si>
  <si>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</si>
  <si>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</si>
  <si>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</si>
  <si>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</si>
  <si>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</si>
  <si>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</si>
  <si>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</si>
  <si>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</si>
  <si>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</si>
  <si>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</si>
  <si>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</si>
  <si>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</si>
  <si>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</si>
  <si>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</si>
  <si>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</si>
  <si>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</si>
  <si>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</si>
  <si>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</si>
  <si>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</si>
  <si>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</si>
  <si>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</si>
  <si>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</si>
  <si>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</si>
  <si>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</si>
  <si>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</si>
  <si>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</si>
  <si>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</si>
  <si>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</si>
  <si>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</si>
  <si>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</si>
  <si>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</si>
  <si>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</si>
  <si>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</si>
  <si>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</si>
  <si>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</si>
  <si>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</si>
  <si>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</si>
  <si>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</si>
  <si>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</si>
  <si>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</si>
  <si>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</si>
  <si>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</si>
  <si>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</si>
  <si>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</si>
  <si>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</si>
  <si>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</si>
  <si>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</si>
  <si>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</si>
  <si>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</si>
  <si>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</si>
  <si>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</si>
  <si>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</si>
  <si>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</si>
  <si>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</si>
  <si>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</si>
  <si>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</si>
  <si>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</si>
  <si>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</si>
  <si>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</si>
  <si>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</si>
  <si>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</si>
  <si>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</si>
  <si>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</si>
  <si>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</si>
  <si>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</si>
  <si>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</si>
  <si>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</si>
  <si>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</si>
  <si>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</si>
  <si>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</si>
  <si>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</si>
  <si>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</si>
  <si>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</si>
  <si>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</si>
  <si>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</si>
  <si>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</si>
  <si>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</si>
  <si>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</si>
  <si>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</si>
  <si>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</si>
  <si>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</si>
  <si>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</si>
  <si>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</si>
  <si>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</si>
  <si>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</si>
  <si>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</si>
  <si>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</si>
  <si>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</si>
  <si>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</si>
  <si>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</si>
  <si>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</si>
  <si>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</si>
  <si>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</si>
  <si>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</si>
  <si>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</si>
  <si>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</si>
  <si>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</si>
  <si>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</si>
  <si>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</si>
  <si>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</si>
  <si>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</si>
  <si>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</si>
  <si>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</si>
  <si>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</si>
  <si>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</si>
  <si>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</si>
  <si>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</si>
  <si>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</si>
  <si>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</si>
  <si>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</si>
  <si>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</si>
  <si>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</si>
  <si>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</si>
  <si>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</si>
  <si>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</si>
  <si>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</si>
  <si>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</si>
  <si>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</si>
  <si>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</si>
  <si>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</si>
  <si>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</si>
  <si>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</si>
  <si>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</si>
  <si>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</si>
  <si>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</si>
  <si>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</si>
  <si>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</si>
  <si>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</si>
  <si>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</si>
  <si>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</si>
  <si>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</si>
  <si>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</si>
  <si>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</si>
  <si>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</si>
  <si>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</si>
  <si>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</si>
  <si>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</si>
  <si>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</si>
  <si>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</si>
  <si>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</si>
  <si>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</si>
  <si>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</si>
  <si>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</si>
  <si>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</si>
  <si>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</si>
  <si>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</si>
  <si>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</si>
  <si>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</si>
  <si>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</si>
  <si>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</si>
  <si>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</si>
  <si>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</si>
  <si>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</si>
  <si>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</si>
  <si>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</si>
  <si>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</si>
  <si>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</si>
  <si>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</si>
  <si>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</si>
  <si>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</si>
  <si>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</si>
  <si>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</si>
  <si>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</si>
  <si>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</si>
  <si>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</si>
  <si>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</si>
  <si>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</si>
  <si>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</si>
  <si>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</si>
  <si>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</si>
  <si>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</si>
  <si>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</si>
  <si>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</si>
  <si>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</si>
  <si>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</si>
  <si>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</si>
  <si>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</si>
  <si>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</si>
  <si>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</si>
  <si>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</si>
  <si>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</si>
  <si>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</si>
  <si>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</si>
  <si>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</si>
  <si>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</si>
  <si>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</si>
  <si>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</si>
  <si>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</si>
  <si>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</si>
  <si>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</si>
  <si>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</si>
  <si>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</si>
  <si>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</si>
  <si>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</si>
  <si>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</si>
  <si>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</si>
  <si>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</si>
  <si>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</si>
  <si>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</si>
  <si>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</si>
  <si>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</si>
  <si>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</si>
  <si>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</si>
  <si>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</si>
  <si>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</si>
  <si>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</si>
  <si>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</si>
  <si>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</si>
  <si>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</si>
  <si>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</si>
  <si>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</si>
  <si>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</si>
  <si>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</si>
  <si>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</si>
  <si>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</si>
  <si>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</si>
  <si>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</si>
  <si>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</si>
  <si>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</si>
  <si>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</si>
  <si>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</si>
  <si>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</si>
  <si>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</si>
  <si>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</si>
  <si>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</si>
  <si>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</si>
  <si>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</si>
  <si>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</si>
  <si>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</si>
  <si>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</si>
  <si>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</si>
  <si>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</si>
  <si>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</si>
  <si>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</si>
  <si>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</si>
  <si>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</si>
  <si>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</si>
  <si>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</si>
  <si>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</si>
  <si>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</si>
  <si>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</si>
  <si>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</si>
  <si>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</si>
  <si>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</si>
  <si>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</si>
  <si>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</si>
  <si>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</si>
  <si>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</si>
  <si>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</si>
  <si>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</si>
  <si>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</si>
  <si>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</si>
  <si>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</si>
  <si>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</si>
  <si>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</si>
  <si>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</si>
  <si>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</si>
  <si>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</si>
  <si>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</si>
  <si>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</si>
  <si>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</si>
  <si>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</si>
  <si>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</si>
  <si>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</si>
  <si>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</si>
  <si>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</si>
  <si>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</si>
  <si>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</si>
  <si>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</si>
  <si>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</si>
  <si>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</si>
  <si>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</si>
  <si>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</si>
  <si>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</si>
  <si>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</si>
  <si>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</si>
  <si>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</si>
  <si>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</si>
  <si>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</si>
  <si>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</si>
  <si>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</si>
  <si>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</si>
  <si>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</si>
  <si>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</si>
  <si>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</si>
  <si>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</si>
  <si>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</si>
  <si>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</si>
  <si>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</si>
  <si>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</si>
  <si>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</si>
  <si>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</si>
  <si>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</si>
  <si>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</si>
  <si>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</si>
  <si>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</si>
  <si>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</si>
  <si>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</si>
  <si>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</si>
  <si>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</si>
  <si>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</si>
  <si>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</si>
  <si>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</si>
  <si>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</si>
  <si>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</si>
  <si>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</si>
  <si>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</si>
  <si>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</si>
  <si>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</si>
  <si>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</si>
  <si>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</si>
  <si>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</si>
  <si>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</si>
  <si>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</si>
  <si>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</si>
  <si>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</si>
  <si>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</si>
  <si>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</si>
  <si>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</si>
  <si>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</si>
  <si>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</si>
  <si>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</si>
  <si>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</si>
  <si>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</si>
  <si>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</si>
  <si>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</si>
  <si>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</si>
  <si>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</si>
  <si>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</si>
  <si>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</si>
  <si>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</si>
  <si>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</si>
  <si>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</si>
  <si>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</si>
  <si>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</si>
  <si>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</si>
  <si>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</si>
  <si>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</si>
  <si>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</si>
  <si>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</si>
  <si>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</si>
  <si>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</si>
  <si>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</si>
  <si>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</si>
  <si>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</si>
  <si>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</si>
  <si>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</si>
  <si>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</si>
  <si>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</si>
  <si>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</si>
  <si>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</si>
  <si>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</si>
  <si>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</si>
  <si>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</si>
  <si>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</si>
  <si>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</si>
  <si>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</si>
  <si>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</si>
  <si>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</si>
  <si>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</si>
  <si>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</si>
  <si>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</si>
  <si>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</si>
  <si>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</si>
  <si>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</si>
  <si>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</si>
  <si>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</si>
  <si>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</si>
  <si>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</si>
  <si>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</si>
  <si>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</si>
  <si>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</si>
  <si>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</si>
  <si>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</si>
  <si>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</si>
  <si>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</si>
  <si>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</si>
  <si>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</si>
  <si>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</si>
  <si>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</si>
  <si>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</si>
  <si>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</si>
  <si>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</si>
  <si>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</si>
  <si>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</si>
  <si>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</si>
  <si>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</si>
  <si>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</si>
  <si>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</si>
  <si>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</si>
  <si>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</si>
  <si>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</si>
  <si>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</si>
  <si>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</si>
  <si>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</si>
  <si>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</si>
  <si>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</si>
  <si>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</si>
  <si>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</si>
  <si>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</si>
  <si>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</si>
  <si>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</si>
  <si>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</si>
  <si>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</si>
  <si>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</si>
  <si>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</si>
  <si>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</si>
  <si>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</si>
  <si>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</si>
  <si>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</si>
  <si>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</si>
  <si>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</si>
  <si>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</si>
  <si>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</si>
  <si>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</si>
  <si>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</si>
  <si>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</si>
  <si>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</si>
  <si>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</si>
  <si>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</si>
  <si>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</si>
  <si>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</si>
  <si>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</si>
  <si>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</si>
  <si>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</si>
  <si>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</si>
  <si>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</si>
  <si>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</si>
  <si>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</si>
  <si>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</si>
  <si>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</si>
  <si>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</si>
  <si>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</si>
  <si>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</si>
  <si>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</si>
  <si>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</si>
  <si>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</si>
  <si>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</si>
  <si>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</si>
  <si>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</si>
  <si>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</si>
  <si>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</si>
  <si>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</si>
  <si>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</si>
  <si>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</si>
  <si>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</si>
  <si>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</si>
  <si>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</si>
  <si>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</si>
  <si>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</si>
  <si>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</si>
  <si>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</si>
  <si>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</si>
  <si>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</si>
  <si>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</si>
  <si>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</si>
  <si>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</si>
  <si>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</si>
  <si>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</si>
  <si>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</si>
  <si>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</si>
  <si>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</si>
  <si>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</si>
  <si>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</si>
  <si>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</si>
  <si>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</si>
  <si>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</si>
  <si>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</si>
  <si>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</si>
  <si>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</si>
  <si>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</si>
  <si>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</si>
  <si>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</si>
  <si>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</si>
  <si>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</si>
  <si>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</si>
  <si>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</si>
  <si>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</si>
  <si>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</si>
  <si>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</si>
  <si>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</si>
  <si>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</si>
  <si>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</si>
  <si>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</si>
  <si>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</si>
  <si>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</si>
  <si>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</si>
  <si>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</si>
  <si>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</si>
  <si>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</si>
  <si>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</si>
  <si>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</si>
  <si>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</si>
  <si>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</si>
  <si>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</si>
  <si>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</si>
  <si>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</si>
  <si>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</si>
  <si>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</si>
  <si>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</si>
  <si>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</si>
  <si>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</si>
  <si>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</si>
  <si>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</si>
  <si>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</si>
  <si>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</si>
  <si>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</si>
  <si>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</si>
  <si>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</si>
  <si>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</si>
  <si>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</si>
  <si>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</si>
  <si>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</si>
  <si>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</si>
  <si>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</si>
  <si>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</si>
  <si>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</si>
  <si>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</si>
  <si>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</si>
  <si>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</si>
  <si>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</si>
  <si>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</si>
  <si>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</si>
  <si>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</si>
  <si>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</si>
  <si>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</si>
  <si>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</si>
  <si>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</si>
  <si>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</si>
  <si>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</si>
  <si>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</si>
  <si>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</si>
  <si>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</si>
  <si>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</si>
  <si>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</si>
  <si>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</si>
  <si>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</si>
  <si>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</si>
  <si>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</si>
  <si>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</si>
  <si>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</si>
  <si>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</si>
  <si>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</si>
  <si>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</si>
  <si>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</si>
  <si>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</si>
  <si>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</si>
  <si>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</si>
  <si>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</si>
  <si>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</si>
  <si>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</si>
  <si>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</si>
  <si>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</si>
  <si>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</si>
  <si>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</si>
  <si>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</si>
  <si>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</si>
  <si>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</si>
  <si>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</si>
  <si>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</si>
  <si>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</si>
  <si>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</si>
  <si>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</si>
  <si>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</si>
  <si>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</si>
  <si>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</si>
  <si>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</si>
  <si>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</si>
  <si>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</si>
  <si>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</si>
  <si>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</si>
  <si>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</si>
  <si>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</si>
  <si>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</si>
  <si>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</si>
  <si>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</si>
  <si>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</si>
  <si>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</si>
  <si>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</si>
  <si>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</si>
  <si>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</si>
  <si>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</si>
  <si>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</si>
  <si>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</si>
  <si>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</si>
  <si>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</si>
  <si>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</si>
  <si>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</si>
  <si>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</si>
  <si>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</si>
  <si>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</si>
  <si>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</si>
  <si>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</si>
  <si>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</si>
  <si>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</si>
  <si>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</si>
  <si>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</si>
  <si>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</si>
  <si>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</si>
  <si>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</si>
  <si>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</si>
  <si>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</si>
  <si>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</si>
  <si>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</si>
  <si>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</si>
  <si>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</si>
  <si>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</si>
  <si>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</si>
  <si>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</si>
  <si>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</si>
  <si>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</si>
  <si>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</si>
  <si>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</si>
  <si>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</si>
  <si>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</si>
  <si>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</si>
  <si>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</si>
  <si>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</si>
  <si>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</si>
  <si>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</si>
  <si>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</si>
  <si>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</si>
  <si>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</si>
  <si>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</si>
  <si>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</si>
  <si>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</si>
  <si>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</si>
  <si>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</si>
  <si>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</si>
  <si>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</si>
  <si>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</si>
  <si>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</si>
  <si>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</si>
  <si>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</si>
  <si>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</si>
  <si>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</si>
  <si>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</si>
  <si>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</si>
  <si>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</si>
  <si>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</si>
  <si>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</si>
  <si>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</si>
  <si>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</si>
  <si>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</si>
  <si>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</si>
  <si>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</si>
  <si>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</si>
  <si>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</si>
  <si>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</si>
  <si>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</si>
  <si>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</si>
  <si>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</si>
  <si>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</si>
  <si>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</si>
  <si>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</si>
  <si>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</si>
  <si>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</si>
  <si>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</si>
  <si>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</si>
  <si>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</si>
  <si>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</si>
  <si>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</si>
  <si>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</si>
  <si>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</si>
  <si>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</si>
  <si>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</si>
  <si>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</si>
  <si>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</si>
  <si>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</si>
  <si>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</si>
  <si>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</si>
  <si>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</si>
  <si>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</si>
  <si>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</si>
  <si>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</si>
  <si>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</si>
  <si>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</si>
  <si>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</si>
  <si>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</si>
  <si>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</si>
  <si>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</si>
  <si>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</si>
  <si>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</si>
  <si>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</si>
  <si>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</si>
  <si>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</si>
  <si>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</si>
  <si>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</si>
  <si>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</si>
  <si>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</si>
  <si>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</si>
  <si>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</si>
  <si>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</si>
  <si>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</si>
  <si>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</si>
  <si>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</si>
  <si>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</si>
  <si>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</si>
  <si>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</si>
  <si>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</si>
  <si>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</si>
  <si>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</si>
  <si>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</si>
  <si>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</si>
  <si>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</si>
  <si>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</si>
  <si>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</si>
  <si>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</si>
  <si>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</si>
  <si>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</si>
  <si>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</si>
  <si>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</si>
  <si>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</si>
  <si>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</si>
  <si>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</si>
  <si>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</si>
  <si>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</si>
  <si>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</si>
  <si>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</si>
  <si>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</si>
  <si>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</si>
  <si>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</si>
  <si>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</si>
  <si>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</si>
  <si>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</si>
  <si>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</si>
  <si>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</si>
  <si>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</si>
  <si>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</si>
  <si>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</si>
  <si>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</si>
  <si>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</si>
  <si>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</si>
  <si>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</si>
  <si>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</si>
  <si>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</si>
  <si>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</si>
  <si>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</si>
  <si>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</si>
  <si>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</si>
  <si>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</si>
  <si>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</si>
  <si>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</si>
  <si>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</si>
  <si>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</si>
  <si>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</si>
  <si>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</si>
  <si>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</si>
  <si>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</si>
  <si>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</si>
  <si>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</si>
  <si>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</si>
  <si>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</si>
  <si>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</si>
  <si>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</si>
  <si>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</si>
  <si>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</si>
  <si>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</si>
  <si>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</si>
  <si>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</si>
  <si>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</si>
  <si>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</si>
  <si>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</si>
  <si>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</si>
  <si>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</si>
  <si>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</si>
  <si>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</si>
  <si>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</si>
  <si>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</si>
  <si>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</si>
  <si>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</si>
  <si>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</si>
  <si>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</si>
  <si>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</si>
  <si>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</si>
  <si>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</si>
  <si>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</si>
  <si>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</si>
  <si>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</si>
  <si>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</si>
  <si>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</si>
  <si>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</si>
  <si>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</si>
  <si>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</si>
  <si>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</si>
  <si>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</si>
  <si>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</si>
  <si>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</si>
  <si>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</si>
  <si>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</si>
  <si>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</si>
  <si>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</si>
  <si>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</si>
  <si>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</si>
  <si>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</si>
  <si>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</si>
  <si>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</si>
  <si>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</si>
  <si>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</si>
  <si>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</si>
  <si>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</si>
  <si>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</si>
  <si>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</si>
  <si>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</si>
  <si>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</si>
  <si>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</si>
  <si>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</si>
  <si>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</si>
  <si>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</si>
  <si>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</si>
  <si>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</si>
  <si>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</si>
  <si>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</si>
  <si>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</si>
  <si>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</si>
  <si>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</si>
  <si>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</si>
  <si>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</si>
  <si>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</si>
  <si>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</si>
  <si>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</si>
  <si>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</si>
  <si>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</si>
  <si>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</si>
  <si>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</si>
  <si>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</si>
  <si>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</si>
  <si>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</si>
  <si>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</si>
  <si>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</si>
  <si>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</si>
  <si>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</si>
  <si>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</si>
  <si>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</si>
  <si>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</si>
  <si>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</si>
  <si>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</si>
  <si>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</si>
  <si>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</si>
  <si>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</si>
  <si>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</si>
  <si>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</si>
  <si>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</si>
  <si>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</si>
  <si>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</si>
  <si>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</si>
  <si>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</si>
  <si>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</si>
  <si>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</si>
  <si>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</si>
  <si>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</si>
  <si>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</si>
  <si>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</si>
  <si>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</si>
  <si>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</si>
  <si>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</si>
  <si>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</si>
  <si>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</si>
  <si>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</si>
  <si>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</si>
  <si>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</si>
  <si>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</si>
  <si>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</si>
  <si>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</si>
  <si>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</si>
  <si>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</si>
  <si>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</si>
  <si>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</si>
  <si>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</si>
  <si>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</si>
  <si>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</si>
  <si>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</si>
  <si>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</si>
  <si>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</si>
  <si>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</si>
  <si>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</si>
  <si>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</si>
  <si>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</si>
  <si>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</si>
  <si>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</si>
  <si>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</si>
  <si>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</si>
  <si>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</si>
  <si>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</si>
  <si>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</si>
  <si>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</si>
  <si>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</si>
  <si>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</si>
  <si>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</si>
  <si>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</si>
  <si>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</si>
  <si>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</si>
  <si>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</si>
  <si>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</si>
  <si>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</si>
  <si>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</si>
  <si>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</si>
  <si>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</si>
  <si>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</si>
  <si>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</si>
  <si>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</si>
  <si>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</si>
  <si>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</si>
  <si>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</si>
  <si>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</si>
  <si>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</si>
  <si>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</si>
  <si>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</si>
  <si>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</si>
  <si>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</si>
  <si>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</si>
  <si>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</si>
  <si>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</si>
  <si>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</si>
  <si>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</si>
  <si>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</si>
  <si>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</si>
  <si>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</si>
  <si>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</si>
  <si>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</si>
  <si>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</si>
  <si>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</si>
  <si>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</si>
  <si>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</si>
  <si>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</si>
  <si>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</si>
  <si>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</si>
  <si>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</si>
  <si>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</si>
  <si>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</si>
  <si>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</si>
  <si>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</si>
  <si>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</si>
  <si>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</si>
  <si>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</si>
  <si>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</si>
  <si>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</si>
  <si>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</si>
  <si>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</si>
  <si>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</si>
  <si>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</si>
  <si>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</si>
  <si>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</si>
  <si>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</si>
  <si>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</si>
  <si>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</si>
  <si>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</si>
  <si>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</si>
  <si>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</si>
  <si>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</si>
  <si>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</si>
  <si>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</si>
  <si>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</si>
  <si>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</si>
  <si>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</si>
  <si>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</si>
  <si>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</si>
  <si>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</si>
  <si>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</si>
  <si>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</si>
  <si>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</si>
  <si>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</si>
  <si>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</si>
  <si>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</si>
  <si>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</si>
  <si>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</si>
  <si>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</si>
  <si>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</si>
  <si>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</si>
  <si>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</si>
  <si>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</si>
  <si>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</si>
  <si>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</si>
  <si>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</si>
  <si>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</si>
  <si>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</si>
  <si>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</si>
  <si>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</si>
  <si>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</si>
  <si>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</si>
  <si>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</si>
  <si>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</si>
  <si>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</si>
  <si>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</si>
  <si>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</si>
  <si>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</si>
  <si>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</si>
  <si>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</si>
  <si>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</si>
  <si>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</si>
  <si>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</si>
  <si>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</si>
  <si>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</si>
  <si>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</si>
  <si>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</si>
  <si>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</si>
  <si>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</si>
  <si>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</si>
  <si>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</si>
  <si>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</si>
  <si>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</si>
  <si>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</si>
  <si>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</si>
  <si>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</si>
  <si>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</si>
  <si>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</si>
  <si>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</si>
  <si>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</si>
  <si>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</si>
  <si>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</si>
  <si>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</si>
  <si>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</si>
  <si>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</si>
  <si>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</si>
  <si>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</si>
  <si>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</si>
  <si>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</si>
  <si>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</si>
  <si>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</si>
  <si>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</si>
  <si>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</si>
  <si>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</si>
  <si>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</si>
  <si>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</si>
  <si>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</si>
  <si>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</si>
  <si>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</si>
  <si>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</si>
  <si>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</si>
  <si>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</si>
  <si>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</si>
  <si>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</si>
  <si>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</si>
  <si>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</si>
  <si>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</si>
  <si>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</si>
  <si>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</si>
  <si>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</si>
  <si>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</si>
  <si>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</si>
  <si>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</si>
  <si>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</si>
  <si>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</si>
  <si>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</si>
  <si>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</si>
  <si>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</si>
  <si>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</si>
  <si>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</si>
  <si>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</si>
  <si>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</si>
  <si>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</si>
  <si>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</si>
  <si>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</si>
  <si>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</si>
  <si>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</si>
  <si>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</si>
  <si>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</si>
  <si>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</si>
  <si>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</si>
  <si>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</si>
  <si>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</si>
  <si>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</si>
  <si>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</si>
  <si>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</si>
  <si>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</si>
  <si>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</si>
  <si>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</si>
  <si>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</si>
  <si>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</si>
  <si>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</si>
  <si>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</si>
  <si>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</si>
  <si>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</si>
  <si>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</si>
  <si>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</si>
  <si>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</si>
  <si>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</si>
  <si>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</si>
  <si>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</si>
  <si>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</si>
  <si>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</si>
  <si>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</si>
  <si>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</si>
  <si>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</si>
  <si>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</si>
  <si>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</si>
  <si>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</si>
  <si>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</si>
  <si>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</si>
  <si>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</si>
  <si>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</si>
  <si>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</si>
  <si>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</si>
  <si>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</si>
  <si>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</si>
  <si>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</si>
  <si>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</si>
  <si>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</si>
  <si>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</si>
  <si>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</si>
  <si>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</si>
  <si>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</si>
  <si>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</si>
  <si>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</si>
  <si>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</si>
  <si>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</si>
  <si>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</si>
  <si>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</si>
  <si>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</si>
  <si>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</si>
  <si>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</si>
  <si>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</si>
  <si>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</si>
  <si>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</si>
  <si>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</si>
  <si>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</si>
  <si>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</si>
  <si>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</si>
  <si>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</si>
  <si>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</si>
  <si>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</si>
  <si>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</si>
  <si>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</si>
  <si>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</si>
  <si>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</si>
  <si>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</si>
  <si>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</si>
  <si>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</si>
  <si>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</si>
  <si>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</si>
  <si>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</si>
  <si>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</si>
  <si>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</si>
  <si>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</si>
  <si>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</si>
  <si>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</si>
  <si>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</si>
  <si>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</si>
  <si>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</si>
  <si>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</si>
  <si>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</si>
  <si>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</si>
  <si>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</si>
  <si>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</si>
  <si>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</si>
  <si>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</si>
  <si>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</si>
  <si>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</si>
  <si>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</si>
  <si>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</si>
  <si>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</si>
  <si>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</si>
  <si>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</si>
  <si>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</si>
  <si>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</si>
  <si>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</si>
  <si>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</si>
  <si>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</si>
  <si>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</si>
  <si>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</si>
  <si>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</si>
  <si>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</si>
  <si>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</si>
  <si>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</si>
  <si>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</si>
  <si>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</si>
  <si>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</si>
  <si>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</si>
  <si>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</si>
  <si>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</si>
  <si>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</si>
  <si>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</si>
  <si>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</si>
  <si>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</si>
  <si>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</si>
  <si>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</si>
  <si>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</si>
  <si>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</si>
  <si>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</si>
  <si>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</si>
  <si>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</si>
  <si>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</si>
  <si>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</si>
  <si>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</si>
  <si>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</si>
  <si>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</si>
  <si>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</si>
  <si>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</si>
  <si>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</si>
  <si>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</si>
  <si>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</si>
  <si>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</si>
  <si>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</si>
  <si>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</si>
  <si>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</si>
  <si>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</si>
  <si>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</si>
  <si>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</si>
  <si>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</si>
  <si>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</si>
  <si>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</si>
  <si>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</si>
  <si>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</si>
  <si>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</si>
  <si>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</si>
  <si>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</si>
  <si>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</si>
  <si>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</si>
  <si>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</si>
  <si>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</si>
  <si>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</si>
  <si>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</si>
  <si>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</si>
  <si>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</si>
  <si>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</si>
  <si>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</si>
  <si>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</si>
  <si>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</si>
  <si>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</si>
  <si>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</si>
  <si>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</si>
  <si>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</si>
  <si>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</si>
  <si>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</si>
  <si>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</si>
  <si>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</si>
  <si>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</si>
  <si>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</si>
  <si>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</si>
  <si>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</si>
  <si>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</si>
  <si>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</si>
  <si>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</si>
  <si>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</si>
  <si>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</si>
  <si>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</si>
  <si>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</si>
  <si>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</si>
  <si>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</si>
  <si>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</si>
  <si>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</si>
  <si>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</si>
  <si>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</si>
  <si>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</si>
  <si>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</si>
  <si>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</si>
  <si>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</si>
  <si>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</si>
  <si>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</si>
  <si>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</si>
  <si>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</si>
  <si>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</si>
  <si>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</si>
  <si>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</si>
  <si>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</si>
  <si>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</si>
  <si>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</si>
  <si>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</si>
  <si>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</si>
  <si>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</si>
  <si>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</si>
  <si>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</si>
  <si>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</si>
  <si>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</si>
  <si>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</si>
  <si>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</si>
  <si>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</si>
  <si>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</si>
  <si>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</si>
  <si>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</si>
  <si>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</si>
  <si>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</si>
  <si>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</si>
  <si>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</si>
  <si>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</si>
  <si>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</si>
  <si>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</si>
  <si>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</si>
  <si>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</si>
  <si>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</si>
  <si>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</si>
  <si>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</si>
  <si>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</si>
  <si>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</si>
  <si>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</si>
  <si>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</si>
  <si>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</si>
  <si>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</si>
  <si>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</si>
  <si>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</si>
  <si>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</si>
  <si>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</si>
  <si>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</si>
  <si>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</si>
  <si>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</si>
  <si>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</si>
  <si>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</si>
  <si>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</si>
  <si>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</si>
  <si>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</si>
  <si>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</si>
  <si>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</si>
  <si>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</si>
  <si>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</si>
  <si>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</si>
  <si>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</si>
  <si>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</si>
  <si>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</si>
  <si>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</si>
  <si>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</si>
  <si>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</si>
  <si>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</si>
  <si>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</si>
  <si>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</si>
  <si>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</si>
  <si>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</si>
  <si>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</si>
  <si>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</si>
  <si>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</si>
  <si>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</si>
  <si>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</si>
  <si>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</si>
  <si>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</si>
  <si>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</si>
  <si>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</si>
  <si>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</si>
  <si>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</si>
  <si>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</si>
  <si>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</si>
  <si>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</si>
  <si>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</si>
  <si>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</si>
  <si>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</si>
  <si>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</si>
  <si>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</si>
  <si>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</si>
  <si>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</si>
  <si>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</si>
  <si>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</si>
  <si>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</si>
  <si>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</si>
  <si>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</si>
  <si>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</si>
  <si>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</si>
  <si>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</si>
  <si>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</si>
  <si>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</si>
  <si>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</si>
  <si>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</si>
  <si>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</si>
  <si>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</si>
  <si>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</si>
  <si>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</si>
  <si>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</si>
  <si>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</si>
  <si>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</si>
  <si>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</si>
  <si>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</si>
  <si>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</si>
  <si>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</si>
  <si>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</si>
  <si>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</si>
  <si>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</si>
  <si>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</si>
  <si>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</si>
  <si>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</si>
  <si>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</si>
  <si>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</si>
  <si>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</si>
  <si>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</si>
  <si>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</si>
  <si>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</si>
  <si>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</si>
  <si>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</si>
  <si>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</si>
  <si>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</si>
  <si>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</si>
  <si>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</si>
  <si>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</si>
  <si>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</si>
  <si>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</si>
  <si>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</si>
  <si>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</si>
  <si>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</si>
  <si>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</si>
  <si>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</si>
  <si>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</si>
  <si>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</si>
  <si>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</si>
  <si>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</si>
  <si>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</si>
  <si>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</si>
  <si>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</si>
  <si>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</si>
  <si>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</si>
  <si>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</si>
  <si>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</si>
  <si>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</si>
  <si>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</si>
  <si>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</si>
  <si>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</si>
  <si>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</si>
  <si>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</si>
  <si>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</si>
  <si>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</si>
  <si>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</si>
  <si>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</si>
  <si>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</si>
  <si>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</si>
  <si>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</si>
  <si>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</si>
  <si>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</si>
  <si>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</si>
  <si>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</si>
  <si>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</si>
  <si>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</si>
  <si>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</si>
  <si>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</si>
  <si>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</si>
  <si>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</si>
  <si>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</si>
  <si>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</si>
  <si>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</si>
  <si>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</si>
  <si>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</si>
  <si>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</si>
  <si>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</si>
  <si>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</si>
  <si>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</si>
  <si>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</si>
  <si>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</si>
  <si>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</si>
  <si>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</si>
  <si>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</si>
  <si>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</si>
  <si>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</si>
  <si>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</si>
  <si>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</si>
  <si>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</si>
  <si>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</si>
  <si>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</si>
  <si>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</si>
  <si>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</si>
  <si>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</si>
  <si>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</si>
  <si>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</si>
  <si>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</si>
  <si>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</si>
  <si>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</si>
  <si>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</si>
  <si>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</si>
  <si>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</si>
  <si>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</si>
  <si>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</si>
  <si>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</si>
  <si>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</si>
  <si>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</si>
  <si>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</si>
  <si>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</si>
  <si>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</si>
  <si>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</si>
  <si>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</si>
  <si>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</si>
  <si>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</si>
  <si>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</si>
  <si>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</si>
  <si>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</si>
  <si>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</si>
  <si>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</si>
  <si>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</si>
  <si>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</si>
  <si>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</si>
  <si>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</si>
  <si>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</si>
  <si>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</si>
  <si>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</si>
  <si>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</si>
  <si>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</si>
  <si>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</si>
  <si>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</si>
  <si>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</si>
  <si>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</si>
  <si>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</si>
  <si>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</si>
  <si>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</si>
  <si>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</si>
  <si>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</si>
  <si>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</si>
  <si>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</si>
  <si>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</si>
  <si>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</si>
  <si>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</si>
  <si>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</si>
  <si>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</si>
  <si>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</si>
  <si>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</si>
  <si>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</si>
  <si>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</si>
  <si>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</si>
  <si>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</si>
  <si>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</si>
  <si>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</si>
  <si>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</si>
  <si>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</si>
  <si>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</si>
  <si>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</si>
  <si>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</si>
  <si>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</si>
  <si>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</si>
  <si>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</si>
  <si>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</si>
  <si>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</si>
  <si>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</si>
  <si>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</si>
  <si>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</si>
  <si>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</si>
  <si>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</si>
  <si>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</si>
  <si>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</si>
  <si>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</si>
  <si>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</si>
  <si>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</si>
  <si>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</si>
  <si>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</si>
  <si>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</si>
  <si>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</si>
  <si>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</si>
  <si>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</si>
  <si>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</si>
  <si>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</si>
  <si>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</si>
  <si>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</si>
  <si>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</si>
  <si>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</si>
  <si>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</si>
  <si>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</si>
  <si>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</si>
  <si>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</si>
  <si>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</si>
  <si>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</si>
  <si>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</si>
  <si>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</si>
  <si>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</si>
  <si>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</si>
  <si>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</si>
  <si>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</si>
  <si>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</si>
  <si>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</si>
  <si>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</si>
  <si>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</si>
  <si>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</si>
  <si>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</si>
  <si>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</si>
  <si>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</si>
  <si>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</si>
  <si>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</si>
  <si>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</si>
  <si>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</si>
  <si>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</si>
  <si>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</si>
  <si>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</si>
  <si>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</si>
  <si>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</si>
  <si>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</si>
  <si>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</si>
  <si>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</si>
  <si>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</si>
  <si>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</si>
  <si>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</si>
  <si>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</si>
  <si>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</si>
  <si>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</si>
  <si>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</si>
  <si>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</si>
  <si>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</si>
  <si>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</si>
  <si>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</si>
  <si>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</si>
  <si>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</si>
  <si>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</si>
  <si>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</si>
  <si>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</si>
  <si>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</si>
  <si>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</si>
  <si>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</si>
  <si>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</si>
  <si>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</si>
  <si>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</si>
  <si>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</si>
  <si>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</si>
  <si>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</si>
  <si>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</si>
  <si>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</si>
  <si>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</si>
  <si>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</si>
  <si>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</si>
  <si>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</si>
  <si>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</si>
  <si>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</si>
  <si>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</si>
  <si>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</si>
  <si>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</si>
  <si>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</si>
  <si>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</si>
  <si>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</si>
  <si>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</si>
  <si>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</si>
  <si>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</si>
  <si>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</si>
  <si>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</si>
  <si>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</si>
  <si>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</si>
  <si>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</si>
  <si>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</si>
  <si>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</si>
  <si>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</si>
  <si>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</si>
  <si>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</si>
  <si>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</si>
  <si>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</si>
  <si>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</si>
  <si>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</si>
  <si>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</si>
  <si>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</si>
  <si>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</si>
  <si>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</si>
  <si>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</si>
  <si>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</si>
  <si>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</si>
  <si>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</si>
  <si>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</si>
  <si>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</si>
  <si>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</si>
  <si>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</si>
  <si>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</si>
  <si>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</si>
  <si>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</si>
  <si>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</si>
  <si>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</si>
  <si>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</si>
  <si>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</si>
  <si>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</si>
  <si>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</si>
  <si>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</si>
  <si>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</si>
  <si>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</si>
  <si>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</si>
  <si>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</si>
  <si>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</si>
  <si>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</si>
  <si>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</si>
  <si>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</si>
  <si>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</si>
  <si>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</si>
  <si>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</si>
  <si>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</si>
  <si>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</si>
  <si>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</si>
  <si>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</si>
  <si>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</si>
  <si>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</si>
  <si>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</si>
  <si>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</si>
  <si>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</si>
  <si>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</si>
  <si>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</si>
  <si>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</si>
  <si>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</si>
  <si>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</si>
  <si>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</si>
  <si>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</si>
  <si>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</si>
  <si>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</si>
  <si>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</si>
  <si>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</si>
  <si>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</si>
  <si>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</si>
  <si>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</si>
  <si>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</si>
  <si>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</si>
  <si>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</si>
  <si>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</si>
  <si>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</si>
  <si>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</si>
  <si>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</si>
  <si>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</si>
  <si>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</si>
  <si>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</si>
  <si>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</si>
  <si>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</si>
  <si>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</si>
  <si>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</si>
  <si>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</si>
  <si>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</si>
  <si>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</si>
  <si>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</si>
  <si>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</si>
  <si>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</si>
  <si>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</si>
  <si>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</si>
  <si>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</si>
  <si>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</si>
  <si>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</si>
  <si>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</si>
  <si>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</si>
  <si>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</si>
  <si>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</si>
  <si>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</si>
  <si>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</si>
  <si>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</si>
  <si>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</si>
  <si>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</si>
  <si>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</si>
  <si>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</si>
  <si>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</si>
  <si>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</si>
  <si>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</si>
  <si>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</si>
  <si>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</si>
  <si>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</si>
  <si>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</si>
  <si>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</si>
  <si>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</si>
  <si>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</si>
  <si>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</si>
  <si>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</si>
  <si>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</si>
  <si>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</si>
  <si>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</si>
  <si>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</si>
  <si>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</si>
  <si>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</si>
  <si>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</si>
  <si>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</si>
  <si>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</si>
  <si>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</si>
  <si>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</si>
  <si>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</si>
  <si>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</si>
  <si>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</si>
  <si>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</si>
  <si>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</si>
  <si>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</si>
  <si>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</si>
  <si>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</si>
  <si>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</si>
  <si>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</si>
  <si>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</si>
  <si>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</si>
  <si>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</si>
  <si>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</si>
  <si>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</si>
  <si>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</si>
  <si>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</si>
  <si>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</si>
  <si>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</si>
  <si>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</si>
  <si>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</si>
  <si>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</si>
  <si>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</si>
  <si>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</si>
  <si>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</si>
  <si>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</si>
  <si>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</si>
  <si>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</si>
  <si>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</si>
  <si>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</si>
  <si>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</si>
  <si>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</si>
  <si>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</si>
  <si>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</si>
  <si>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</si>
  <si>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</si>
  <si>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</si>
  <si>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</si>
  <si>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</si>
  <si>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</si>
  <si>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</si>
  <si>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</si>
  <si>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</si>
  <si>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</si>
  <si>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</si>
  <si>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</si>
  <si>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</si>
  <si>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</si>
  <si>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</si>
  <si>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</si>
  <si>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</si>
  <si>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</si>
  <si>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</si>
  <si>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</si>
  <si>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</si>
  <si>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</si>
  <si>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</si>
  <si>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</si>
  <si>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</si>
  <si>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</si>
  <si>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</si>
  <si>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</si>
  <si>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</si>
  <si>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</si>
  <si>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</si>
  <si>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</si>
  <si>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</si>
  <si>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</si>
  <si>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</si>
  <si>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</si>
  <si>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</si>
  <si>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</si>
  <si>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</si>
  <si>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</si>
  <si>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</si>
  <si>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</si>
  <si>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</si>
  <si>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</si>
  <si>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</si>
  <si>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</si>
  <si>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</si>
  <si>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</si>
  <si>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</si>
  <si>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</si>
  <si>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</si>
  <si>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</si>
  <si>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</si>
  <si>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</si>
  <si>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</si>
  <si>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</si>
  <si>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</si>
  <si>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</si>
  <si>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</si>
  <si>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</si>
  <si>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</si>
  <si>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</si>
  <si>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</si>
  <si>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</si>
  <si>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</si>
  <si>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</si>
  <si>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</si>
  <si>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</si>
  <si>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</si>
  <si>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</si>
  <si>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</si>
  <si>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</si>
  <si>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</si>
  <si>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</si>
  <si>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</si>
  <si>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</si>
  <si>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</si>
  <si>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</si>
  <si>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</si>
  <si>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</si>
  <si>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</si>
  <si>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</si>
  <si>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</si>
  <si>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</si>
  <si>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</si>
  <si>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</si>
  <si>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</si>
  <si>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</si>
  <si>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</si>
  <si>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</si>
  <si>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</si>
  <si>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</si>
  <si>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</si>
  <si>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</si>
  <si>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</si>
  <si>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</si>
  <si>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</si>
  <si>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</si>
  <si>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</si>
  <si>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</si>
  <si>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</si>
  <si>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</si>
  <si>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</si>
  <si>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</si>
  <si>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</si>
  <si>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</si>
  <si>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</si>
  <si>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</si>
  <si>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</si>
  <si>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</si>
  <si>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</si>
  <si>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</si>
  <si>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</si>
  <si>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</si>
  <si>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</si>
  <si>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</si>
  <si>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</si>
  <si>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</si>
  <si>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</si>
  <si>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</si>
  <si>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</si>
  <si>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</si>
  <si>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</si>
  <si>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</si>
  <si>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</si>
  <si>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</si>
  <si>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</si>
  <si>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</si>
  <si>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</si>
  <si>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</si>
  <si>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</si>
  <si>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</si>
  <si>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</si>
  <si>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</si>
  <si>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</si>
  <si>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</si>
  <si>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</si>
  <si>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</si>
  <si>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</si>
  <si>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</si>
  <si>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</si>
  <si>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</si>
  <si>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</si>
  <si>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</si>
  <si>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</si>
  <si>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</si>
  <si>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</si>
  <si>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</si>
  <si>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</si>
  <si>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</si>
  <si>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</si>
  <si>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</si>
  <si>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</si>
  <si>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</si>
  <si>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</si>
  <si>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</si>
  <si>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</si>
  <si>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</si>
  <si>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</si>
  <si>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</si>
  <si>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</si>
  <si>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</si>
  <si>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</si>
  <si>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</si>
  <si>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</si>
  <si>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</si>
  <si>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</si>
  <si>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</si>
  <si>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</si>
  <si>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</si>
  <si>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</si>
  <si>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</si>
  <si>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</si>
  <si>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</si>
  <si>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</si>
  <si>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</si>
  <si>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</si>
  <si>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</si>
  <si>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</si>
  <si>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</si>
  <si>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</si>
  <si>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</si>
  <si>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</si>
  <si>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</si>
  <si>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</si>
  <si>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</si>
  <si>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</si>
  <si>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</si>
  <si>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</si>
  <si>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</si>
  <si>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</si>
  <si>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</si>
  <si>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</si>
  <si>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</si>
  <si>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</si>
  <si>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</si>
  <si>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</si>
  <si>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</si>
  <si>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</si>
  <si>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</si>
  <si>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</si>
  <si>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</si>
  <si>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</si>
  <si>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</si>
  <si>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</si>
  <si>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</si>
  <si>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</si>
  <si>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</si>
  <si>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</si>
  <si>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</si>
  <si>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</si>
  <si>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</si>
  <si>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</si>
  <si>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</si>
  <si>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</si>
  <si>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</si>
  <si>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</si>
  <si>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</si>
  <si>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</si>
  <si>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</si>
  <si>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</si>
  <si>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</si>
  <si>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</si>
  <si>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</si>
  <si>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</si>
  <si>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</si>
  <si>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</si>
  <si>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</si>
  <si>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</si>
  <si>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</si>
  <si>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</si>
  <si>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</si>
  <si>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</si>
  <si>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</si>
  <si>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</si>
  <si>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</si>
  <si>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</si>
  <si>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</si>
  <si>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</si>
  <si>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</si>
  <si>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</si>
  <si>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</si>
  <si>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</si>
  <si>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</si>
  <si>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</si>
  <si>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</si>
  <si>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</si>
  <si>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</si>
  <si>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</si>
  <si>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</si>
  <si>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</si>
  <si>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</si>
  <si>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</si>
  <si>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</si>
  <si>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</si>
  <si>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</si>
  <si>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</si>
  <si>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</si>
  <si>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</si>
  <si>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</si>
  <si>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</si>
  <si>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</si>
  <si>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</si>
  <si>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</si>
  <si>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</si>
  <si>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</si>
  <si>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</si>
  <si>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</si>
  <si>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</si>
  <si>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</si>
  <si>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</si>
  <si>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</si>
  <si>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</si>
  <si>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</si>
  <si>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</si>
  <si>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</si>
  <si>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</si>
  <si>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</si>
  <si>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</si>
  <si>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</si>
  <si>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</si>
  <si>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</si>
  <si>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</si>
  <si>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</si>
  <si>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</si>
  <si>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</si>
  <si>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</si>
  <si>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</si>
  <si>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</si>
  <si>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</si>
  <si>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</si>
  <si>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</si>
  <si>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</si>
  <si>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</si>
  <si>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</si>
  <si>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</si>
  <si>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</si>
  <si>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</si>
  <si>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</si>
  <si>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</si>
  <si>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</si>
  <si>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</si>
  <si>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</si>
  <si>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</si>
  <si>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</si>
  <si>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</si>
  <si>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</si>
  <si>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</si>
  <si>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</si>
  <si>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</si>
  <si>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</si>
  <si>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</si>
  <si>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</si>
  <si>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</si>
  <si>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</si>
  <si>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</si>
  <si>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</si>
  <si>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</si>
  <si>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</si>
  <si>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</si>
  <si>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</si>
  <si>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</si>
  <si>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</si>
  <si>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</si>
  <si>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</si>
  <si>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</si>
  <si>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</si>
  <si>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</si>
  <si>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</si>
  <si>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</si>
  <si>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</si>
  <si>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</si>
  <si>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</si>
  <si>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</si>
  <si>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</si>
  <si>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</si>
  <si>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</si>
  <si>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</si>
  <si>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</si>
  <si>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</si>
  <si>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</si>
  <si>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</si>
  <si>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</si>
  <si>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</si>
  <si>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</si>
  <si>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</si>
  <si>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</si>
  <si>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</si>
  <si>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</si>
  <si>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</si>
  <si>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</si>
  <si>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</si>
  <si>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</si>
  <si>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</si>
  <si>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</si>
  <si>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</si>
  <si>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</si>
  <si>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</si>
  <si>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</si>
  <si>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</si>
  <si>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</si>
  <si>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</si>
  <si>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</si>
  <si>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</si>
  <si>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</si>
  <si>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</si>
  <si>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</si>
  <si>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</si>
  <si>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</si>
  <si>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</si>
  <si>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</si>
  <si>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</si>
  <si>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</si>
  <si>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</si>
  <si>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</si>
  <si>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</si>
  <si>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</si>
  <si>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</si>
  <si>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</si>
  <si>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</si>
  <si>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</si>
  <si>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</si>
  <si>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</si>
  <si>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</si>
  <si>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</si>
  <si>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</si>
  <si>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</si>
  <si>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</si>
  <si>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</si>
  <si>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</si>
  <si>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</si>
  <si>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</si>
  <si>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</si>
  <si>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</si>
  <si>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</si>
  <si>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</si>
  <si>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</si>
  <si>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</si>
  <si>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</si>
  <si>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</si>
  <si>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</si>
  <si>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</si>
  <si>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</si>
  <si>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</si>
  <si>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</si>
  <si>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</si>
  <si>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</si>
  <si>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</si>
  <si>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</si>
  <si>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</si>
  <si>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</si>
  <si>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</si>
  <si>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</si>
  <si>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</si>
  <si>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</si>
  <si>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</si>
  <si>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</si>
  <si>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</si>
  <si>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</si>
  <si>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</si>
  <si>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</si>
  <si>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</si>
  <si>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</si>
  <si>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</si>
  <si>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</si>
  <si>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</si>
  <si>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</si>
  <si>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</si>
  <si>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</si>
  <si>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</si>
  <si>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</si>
  <si>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</si>
  <si>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</si>
  <si>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</si>
  <si>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</si>
  <si>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</si>
  <si>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</si>
  <si>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</si>
  <si>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</si>
  <si>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</si>
  <si>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</si>
  <si>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</si>
  <si>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</si>
  <si>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</si>
  <si>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</si>
  <si>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</si>
  <si>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</si>
  <si>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</si>
  <si>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</si>
  <si>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</si>
  <si>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</si>
  <si>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</si>
  <si>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</si>
  <si>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</si>
  <si>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</si>
  <si>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</si>
  <si>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</si>
  <si>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</si>
  <si>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</si>
  <si>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</si>
  <si>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</si>
  <si>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</si>
  <si>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</si>
  <si>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</si>
  <si>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</si>
  <si>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</si>
  <si>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</si>
  <si>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</si>
  <si>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</si>
  <si>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</si>
  <si>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</si>
  <si>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</si>
  <si>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</si>
  <si>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</si>
  <si>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</si>
  <si>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</si>
  <si>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</si>
  <si>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</si>
  <si>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</si>
  <si>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</si>
  <si>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</si>
  <si>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</si>
  <si>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</si>
  <si>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</si>
  <si>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</si>
  <si>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</si>
  <si>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</si>
  <si>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</si>
  <si>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</si>
  <si>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</si>
  <si>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</si>
  <si>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</si>
  <si>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</si>
  <si>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</si>
  <si>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</si>
  <si>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</si>
  <si>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</si>
  <si>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</si>
  <si>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</si>
  <si>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</si>
  <si>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</si>
  <si>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</si>
  <si>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</si>
  <si>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</si>
  <si>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</si>
  <si>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</si>
  <si>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</si>
  <si>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</si>
  <si>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</si>
  <si>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</si>
  <si>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</si>
  <si>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</si>
  <si>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</si>
  <si>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</si>
  <si>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</si>
  <si>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</si>
  <si>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</si>
  <si>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</si>
  <si>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</si>
  <si>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</si>
  <si>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</si>
  <si>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</si>
  <si>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</si>
  <si>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</si>
  <si>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</si>
  <si>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</si>
  <si>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</si>
  <si>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</si>
  <si>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</si>
  <si>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</si>
  <si>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</si>
  <si>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</si>
  <si>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</si>
  <si>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</si>
  <si>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</si>
  <si>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</si>
  <si>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</si>
  <si>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</si>
  <si>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</si>
  <si>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</si>
  <si>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</si>
  <si>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</si>
  <si>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</si>
  <si>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</si>
  <si>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</si>
  <si>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</si>
  <si>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</si>
  <si>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</si>
  <si>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</si>
  <si>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</si>
  <si>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</si>
  <si>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</si>
  <si>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</si>
  <si>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</si>
  <si>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</si>
  <si>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</si>
  <si>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</si>
  <si>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</si>
  <si>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</si>
  <si>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</si>
  <si>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</si>
  <si>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</si>
  <si>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</si>
  <si>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</si>
  <si>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</si>
  <si>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</si>
  <si>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</si>
  <si>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</si>
  <si>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</si>
  <si>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</si>
  <si>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</si>
  <si>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</si>
  <si>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</si>
  <si>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</si>
  <si>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</si>
  <si>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</si>
  <si>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</si>
  <si>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</si>
  <si>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</si>
  <si>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</si>
  <si>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</si>
  <si>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</si>
  <si>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</si>
  <si>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</si>
  <si>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</si>
  <si>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</si>
  <si>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</si>
  <si>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</si>
  <si>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</si>
  <si>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</si>
  <si>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</si>
  <si>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</si>
  <si>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</si>
  <si>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</si>
  <si>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</si>
  <si>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</si>
  <si>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</si>
  <si>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</si>
  <si>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</si>
  <si>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</si>
  <si>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</si>
  <si>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</si>
  <si>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</si>
  <si>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</si>
  <si>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</si>
  <si>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</si>
  <si>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</si>
  <si>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</si>
  <si>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</si>
  <si>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</si>
  <si>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</si>
  <si>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</si>
  <si>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</si>
  <si>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</si>
  <si>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</si>
  <si>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</si>
  <si>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</si>
  <si>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</si>
  <si>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</si>
  <si>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</si>
  <si>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</si>
  <si>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</si>
  <si>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</si>
  <si>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</si>
  <si>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</si>
  <si>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</si>
  <si>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</si>
  <si>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</si>
  <si>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</si>
  <si>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</si>
  <si>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</si>
  <si>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</si>
  <si>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</si>
  <si>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</si>
  <si>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</si>
  <si>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</si>
  <si>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</si>
  <si>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</si>
  <si>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</si>
  <si>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</si>
  <si>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</si>
  <si>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</si>
  <si>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</si>
  <si>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</si>
  <si>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</si>
  <si>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</si>
  <si>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</si>
  <si>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</si>
  <si>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</si>
  <si>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</si>
  <si>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</si>
  <si>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</si>
  <si>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</si>
  <si>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</si>
  <si>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</si>
  <si>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</si>
  <si>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</si>
  <si>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</si>
  <si>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</si>
  <si>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</si>
  <si>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</si>
  <si>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</si>
  <si>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</si>
  <si>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</si>
  <si>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</si>
  <si>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</si>
  <si>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</si>
  <si>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</si>
  <si>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</si>
  <si>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</si>
  <si>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</si>
  <si>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</si>
  <si>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</si>
  <si>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</si>
  <si>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</si>
  <si>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</si>
  <si>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</si>
  <si>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</si>
  <si>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</si>
  <si>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</si>
  <si>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</si>
  <si>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</si>
  <si>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</si>
  <si>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</si>
  <si>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</si>
  <si>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</si>
  <si>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</si>
  <si>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</si>
  <si>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</si>
  <si>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</si>
  <si>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</si>
  <si>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</si>
  <si>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</si>
  <si>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</si>
  <si>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</si>
  <si>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</si>
  <si>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</si>
  <si>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</si>
  <si>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</si>
  <si>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</si>
  <si>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</si>
  <si>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</si>
  <si>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</si>
  <si>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</si>
  <si>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</si>
  <si>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</si>
  <si>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</si>
  <si>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</si>
  <si>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</si>
  <si>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</si>
  <si>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</si>
  <si>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</si>
  <si>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</si>
  <si>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</si>
  <si>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</si>
  <si>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</si>
  <si>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</si>
  <si>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</si>
  <si>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</si>
  <si>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</si>
  <si>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</si>
  <si>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</si>
  <si>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</si>
  <si>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</si>
  <si>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</si>
  <si>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</si>
  <si>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</si>
  <si>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</si>
  <si>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</si>
  <si>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</si>
  <si>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</si>
  <si>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</si>
  <si>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</si>
  <si>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</si>
  <si>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</si>
  <si>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</si>
  <si>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</si>
  <si>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</si>
  <si>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</si>
  <si>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</si>
  <si>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</si>
  <si>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</si>
  <si>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</si>
  <si>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</si>
  <si>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</si>
  <si>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</si>
  <si>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</si>
  <si>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</si>
  <si>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</si>
  <si>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</si>
  <si>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</si>
  <si>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</si>
  <si>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</si>
  <si>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</si>
  <si>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</si>
  <si>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</si>
  <si>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</si>
  <si>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</si>
  <si>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</si>
  <si>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</si>
  <si>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</si>
  <si>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</si>
  <si>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</si>
  <si>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</si>
  <si>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</si>
  <si>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</si>
  <si>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</si>
  <si>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</si>
  <si>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</si>
  <si>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</si>
  <si>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</si>
  <si>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</si>
  <si>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</si>
  <si>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</si>
  <si>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</si>
  <si>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</si>
  <si>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</si>
  <si>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</si>
  <si>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</si>
  <si>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</si>
  <si>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</si>
  <si>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</si>
  <si>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</si>
  <si>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</si>
  <si>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</si>
  <si>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</si>
  <si>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</si>
  <si>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</si>
  <si>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</si>
  <si>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</si>
  <si>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</si>
  <si>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</si>
  <si>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</si>
  <si>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</si>
  <si>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</si>
  <si>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</si>
  <si>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</si>
  <si>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</si>
  <si>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</si>
  <si>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</si>
  <si>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</si>
  <si>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</si>
  <si>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</si>
  <si>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</si>
  <si>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</si>
  <si>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</si>
  <si>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</si>
  <si>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</si>
  <si>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</si>
  <si>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</si>
  <si>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</si>
  <si>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</si>
  <si>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</si>
  <si>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</si>
  <si>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</si>
  <si>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</si>
  <si>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</si>
  <si>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</si>
  <si>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</si>
  <si>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</si>
  <si>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</si>
  <si>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</si>
  <si>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</si>
  <si>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</si>
  <si>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</si>
  <si>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</si>
  <si>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</si>
  <si>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</si>
  <si>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</si>
  <si>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</si>
  <si>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</si>
  <si>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</si>
  <si>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</si>
  <si>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</si>
  <si>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</si>
  <si>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</si>
  <si>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</si>
  <si>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</si>
  <si>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</si>
  <si>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</si>
  <si>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</si>
  <si>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</si>
  <si>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</si>
  <si>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</si>
  <si>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</si>
  <si>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</si>
  <si>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</si>
  <si>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</si>
  <si>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</si>
  <si>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</si>
  <si>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</si>
  <si>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</si>
  <si>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</si>
  <si>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</si>
  <si>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</si>
  <si>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</si>
  <si>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</si>
  <si>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</si>
  <si>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</si>
  <si>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</si>
  <si>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</si>
  <si>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</si>
  <si>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</si>
  <si>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</si>
  <si>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</si>
  <si>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</si>
  <si>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</si>
  <si>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</si>
  <si>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</si>
  <si>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</si>
  <si>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</si>
  <si>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</si>
  <si>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</si>
  <si>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</si>
  <si>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</si>
  <si>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</si>
  <si>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</si>
  <si>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</si>
  <si>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</si>
  <si>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</si>
  <si>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</si>
  <si>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</si>
  <si>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</si>
  <si>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</si>
  <si>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</si>
  <si>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</si>
  <si>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</si>
  <si>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</si>
  <si>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</si>
  <si>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</si>
  <si>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</si>
  <si>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</si>
  <si>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</si>
  <si>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</si>
  <si>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</si>
  <si>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</si>
  <si>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</si>
  <si>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</si>
  <si>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</si>
  <si>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</si>
  <si>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</si>
  <si>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</si>
  <si>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</si>
  <si>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</si>
  <si>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</si>
  <si>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</si>
  <si>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</si>
  <si>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</si>
  <si>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</si>
  <si>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</si>
  <si>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</si>
  <si>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</si>
  <si>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</si>
  <si>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</si>
  <si>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</si>
  <si>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</si>
  <si>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</si>
  <si>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</si>
  <si>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</si>
  <si>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</si>
  <si>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</si>
  <si>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</si>
  <si>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</si>
  <si>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</si>
  <si>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</si>
  <si>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</si>
  <si>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</si>
  <si>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</si>
  <si>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</si>
  <si>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</si>
  <si>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</si>
  <si>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</si>
  <si>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</si>
  <si>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</si>
  <si>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</si>
  <si>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</si>
  <si>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</si>
  <si>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</si>
  <si>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</si>
  <si>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</si>
  <si>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</si>
  <si>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</si>
  <si>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</si>
  <si>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</si>
  <si>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</si>
  <si>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</si>
  <si>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</si>
  <si>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</si>
  <si>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</si>
  <si>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</si>
  <si>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</si>
  <si>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</si>
  <si>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</si>
  <si>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</si>
  <si>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</si>
  <si>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</si>
  <si>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</si>
  <si>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</si>
  <si>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</si>
  <si>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</si>
  <si>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</si>
  <si>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</si>
  <si>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</si>
  <si>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</si>
  <si>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</si>
  <si>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</si>
  <si>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</si>
  <si>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</si>
  <si>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</si>
  <si>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</si>
  <si>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</si>
  <si>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</si>
  <si>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</si>
  <si>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</si>
  <si>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</si>
  <si>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</si>
  <si>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</si>
  <si>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</si>
  <si>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</si>
  <si>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</si>
  <si>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</si>
  <si>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</si>
  <si>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</si>
  <si>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</si>
  <si>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</si>
  <si>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</si>
  <si>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</si>
  <si>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</si>
  <si>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</si>
  <si>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</si>
  <si>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</si>
  <si>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</si>
  <si>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</si>
  <si>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</si>
  <si>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</si>
  <si>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</si>
  <si>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</si>
  <si>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</si>
  <si>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</si>
  <si>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</si>
  <si>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</si>
  <si>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</si>
  <si>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</si>
  <si>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</si>
  <si>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</si>
  <si>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</si>
  <si>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</si>
  <si>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</si>
  <si>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</si>
  <si>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</si>
  <si>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</si>
  <si>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</si>
  <si>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</si>
  <si>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</si>
  <si>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</si>
  <si>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</si>
  <si>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</si>
  <si>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</si>
  <si>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</si>
  <si>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</si>
  <si>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</si>
  <si>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</si>
  <si>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</si>
  <si>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</si>
  <si>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</si>
  <si>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</si>
  <si>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</si>
  <si>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</si>
  <si>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</si>
  <si>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</si>
  <si>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</si>
  <si>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</si>
  <si>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</si>
  <si>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</si>
  <si>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</si>
  <si>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</si>
  <si>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</si>
  <si>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</si>
  <si>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</si>
  <si>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</si>
  <si>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</si>
  <si>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</si>
  <si>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</si>
  <si>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</si>
  <si>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</si>
  <si>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</si>
  <si>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</si>
  <si>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</si>
  <si>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</si>
  <si>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</si>
  <si>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</si>
  <si>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</si>
  <si>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</si>
  <si>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</si>
  <si>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</si>
  <si>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</si>
  <si>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</si>
  <si>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</si>
  <si>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</si>
  <si>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</si>
  <si>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</si>
  <si>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</si>
  <si>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</si>
  <si>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</si>
  <si>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</si>
  <si>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</si>
  <si>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</si>
  <si>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</si>
  <si>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</si>
  <si>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</si>
  <si>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</si>
  <si>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</si>
  <si>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</si>
  <si>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</si>
  <si>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</si>
  <si>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</si>
  <si>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</si>
  <si>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</si>
  <si>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</si>
  <si>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</si>
  <si>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</si>
  <si>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</si>
  <si>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</si>
  <si>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</si>
  <si>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</si>
  <si>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</si>
  <si>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</si>
  <si>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</si>
  <si>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</si>
  <si>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</si>
  <si>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</si>
  <si>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</si>
  <si>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</si>
  <si>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</si>
  <si>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</si>
  <si>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</si>
  <si>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</si>
  <si>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</si>
  <si>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</si>
  <si>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</si>
  <si>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</si>
  <si>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</si>
  <si>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</si>
  <si>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</si>
  <si>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</si>
  <si>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</si>
  <si>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</si>
  <si>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</si>
  <si>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</si>
  <si>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</si>
  <si>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</si>
  <si>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</si>
  <si>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</si>
  <si>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</si>
  <si>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</si>
  <si>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</si>
  <si>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</si>
  <si>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</si>
  <si>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</si>
  <si>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</si>
  <si>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</si>
  <si>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</si>
  <si>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</si>
  <si>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</si>
  <si>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</si>
  <si>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</si>
  <si>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</si>
  <si>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</si>
  <si>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</si>
  <si>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</si>
  <si>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</si>
  <si>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</si>
  <si>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</si>
  <si>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</si>
  <si>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</si>
  <si>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</si>
  <si>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</si>
  <si>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</si>
  <si>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</si>
  <si>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</si>
  <si>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</si>
  <si>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</si>
  <si>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</si>
  <si>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</si>
  <si>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</si>
  <si>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</si>
  <si>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</si>
  <si>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</si>
  <si>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</si>
  <si>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</si>
  <si>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</si>
  <si>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</si>
  <si>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</si>
  <si>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</si>
  <si>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</si>
  <si>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</si>
  <si>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</si>
  <si>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</si>
  <si>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</si>
  <si>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</si>
  <si>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</si>
  <si>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</si>
  <si>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</si>
  <si>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</si>
  <si>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</si>
  <si>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</si>
  <si>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</si>
  <si>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</si>
  <si>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</si>
  <si>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</si>
  <si>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</si>
  <si>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</si>
  <si>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</si>
  <si>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</si>
  <si>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</si>
  <si>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</si>
  <si>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</si>
  <si>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</si>
  <si>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</si>
  <si>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</si>
  <si>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</si>
  <si>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</si>
  <si>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</si>
  <si>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</si>
  <si>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</si>
  <si>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</si>
  <si>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</si>
  <si>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</si>
  <si>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</si>
  <si>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</si>
  <si>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</si>
  <si>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</si>
  <si>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</si>
  <si>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</si>
  <si>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</si>
  <si>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</si>
  <si>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</si>
  <si>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</si>
  <si>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</si>
  <si>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</si>
  <si>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</si>
  <si>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</si>
  <si>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</si>
  <si>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</si>
  <si>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</si>
  <si>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</si>
  <si>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</si>
  <si>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</si>
  <si>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</si>
  <si>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</si>
  <si>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</si>
  <si>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</si>
  <si>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</si>
  <si>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</si>
  <si>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</si>
  <si>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</si>
  <si>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</si>
  <si>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</si>
  <si>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</si>
  <si>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</si>
  <si>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</si>
  <si>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</si>
  <si>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</si>
  <si>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</si>
  <si>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</si>
  <si>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</si>
  <si>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</si>
  <si>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</si>
  <si>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</si>
  <si>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</si>
  <si>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</si>
  <si>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</si>
  <si>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</si>
  <si>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</si>
  <si>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</si>
  <si>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</si>
  <si>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</si>
  <si>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</si>
  <si>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</si>
  <si>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</si>
  <si>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</si>
  <si>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</si>
  <si>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</si>
  <si>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</si>
  <si>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</si>
  <si>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</si>
  <si>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</si>
  <si>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</si>
  <si>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</si>
  <si>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</si>
  <si>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</si>
  <si>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</si>
  <si>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</si>
  <si>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</si>
  <si>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</si>
  <si>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</si>
  <si>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</si>
  <si>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</si>
  <si>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</si>
  <si>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</si>
  <si>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</si>
  <si>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</si>
  <si>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</si>
  <si>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</si>
  <si>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</si>
  <si>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</si>
  <si>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</si>
  <si>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</si>
  <si>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</si>
  <si>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</si>
  <si>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</si>
  <si>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</si>
  <si>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</si>
  <si>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</si>
  <si>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</si>
  <si>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</si>
  <si>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</si>
  <si>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</si>
  <si>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</si>
  <si>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</si>
  <si>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</si>
  <si>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</si>
  <si>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</si>
  <si>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</si>
  <si>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</si>
  <si>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</si>
  <si>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</si>
  <si>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</si>
  <si>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</si>
  <si>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</si>
  <si>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</si>
  <si>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</si>
  <si>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</si>
  <si>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</si>
  <si>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</si>
  <si>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</si>
  <si>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</si>
  <si>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</si>
  <si>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</si>
  <si>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</si>
  <si>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</si>
  <si>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</si>
  <si>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</si>
  <si>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</si>
  <si>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</si>
  <si>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</si>
  <si>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</si>
  <si>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</si>
  <si>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</si>
  <si>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</si>
  <si>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</si>
  <si>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</si>
  <si>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</si>
  <si>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</si>
  <si>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</si>
  <si>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</si>
  <si>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</si>
  <si>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</si>
  <si>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</si>
  <si>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</si>
  <si>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</si>
  <si>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</si>
  <si>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</si>
  <si>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</si>
  <si>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</si>
  <si>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</si>
  <si>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</si>
  <si>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</si>
  <si>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</si>
  <si>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</si>
  <si>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</si>
  <si>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</si>
  <si>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</si>
  <si>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</si>
  <si>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</si>
  <si>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</si>
  <si>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</si>
  <si>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</si>
  <si>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</si>
  <si>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</si>
  <si>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</si>
  <si>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</si>
  <si>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</si>
  <si>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</si>
  <si>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</si>
  <si>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</si>
  <si>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</si>
  <si>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</si>
  <si>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</si>
  <si>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</si>
  <si>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</si>
  <si>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</si>
  <si>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</si>
  <si>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</si>
  <si>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</si>
  <si>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</si>
  <si>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</si>
  <si>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</si>
  <si>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</si>
  <si>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</si>
  <si>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</si>
  <si>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</si>
  <si>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</si>
  <si>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</si>
  <si>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</si>
  <si>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</si>
  <si>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</si>
  <si>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</si>
  <si>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</si>
  <si>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</si>
  <si>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</si>
  <si>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</si>
  <si>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</si>
  <si>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</si>
  <si>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</si>
  <si>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</si>
  <si>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</si>
  <si>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</si>
  <si>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</si>
  <si>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</si>
  <si>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</si>
  <si>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</si>
  <si>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</si>
  <si>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</si>
  <si>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</si>
  <si>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</si>
  <si>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</si>
  <si>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</si>
  <si>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</si>
  <si>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</si>
  <si>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</si>
  <si>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</si>
  <si>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</si>
  <si>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</si>
  <si>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</si>
  <si>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</si>
  <si>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</si>
  <si>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</si>
  <si>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</si>
  <si>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</si>
  <si>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</si>
  <si>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</si>
  <si>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</si>
  <si>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</si>
  <si>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</si>
  <si>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</si>
  <si>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</si>
  <si>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</si>
  <si>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</si>
  <si>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</si>
  <si>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</si>
  <si>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</si>
  <si>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</si>
  <si>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</si>
  <si>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</si>
  <si>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</si>
  <si>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</si>
  <si>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</si>
  <si>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</si>
  <si>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</si>
  <si>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</si>
  <si>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</si>
  <si>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</si>
  <si>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</si>
  <si>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</si>
  <si>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</si>
  <si>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</si>
  <si>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</si>
  <si>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</si>
  <si>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</si>
  <si>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</si>
  <si>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</si>
  <si>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</si>
  <si>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</si>
  <si>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</si>
  <si>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</si>
  <si>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</si>
  <si>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</si>
  <si>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</si>
  <si>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</si>
  <si>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</si>
  <si>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</si>
  <si>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</si>
  <si>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</si>
  <si>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</si>
  <si>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</si>
  <si>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</si>
  <si>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</si>
  <si>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</si>
  <si>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</si>
  <si>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</si>
  <si>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</si>
  <si>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</si>
  <si>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</si>
  <si>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</si>
  <si>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</si>
  <si>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</si>
  <si>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</si>
  <si>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</si>
  <si>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</si>
  <si>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</si>
  <si>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</si>
  <si>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</si>
  <si>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</si>
  <si>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</si>
  <si>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</si>
  <si>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</si>
  <si>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</si>
  <si>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</si>
  <si>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</si>
  <si>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</si>
  <si>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</si>
  <si>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</si>
  <si>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</si>
  <si>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</si>
  <si>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</si>
  <si>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</si>
  <si>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</si>
  <si>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</si>
  <si>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</si>
  <si>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</si>
  <si>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</si>
  <si>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</si>
  <si>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</si>
  <si>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</si>
  <si>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</si>
  <si>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</si>
  <si>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</si>
  <si>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</si>
  <si>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</si>
  <si>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</si>
  <si>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</si>
  <si>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</si>
  <si>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</si>
  <si>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</si>
  <si>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</si>
  <si>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</si>
  <si>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</si>
  <si>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</si>
  <si>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</si>
  <si>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</si>
  <si>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</si>
  <si>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</si>
  <si>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</si>
  <si>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</si>
  <si>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</si>
  <si>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</si>
  <si>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</si>
  <si>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</si>
  <si>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</si>
  <si>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</si>
  <si>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</si>
  <si>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</si>
  <si>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</si>
  <si>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</si>
  <si>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</si>
  <si>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</si>
  <si>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</si>
  <si>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</si>
  <si>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</si>
  <si>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</si>
  <si>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</si>
  <si>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</si>
  <si>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</si>
  <si>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</si>
  <si>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</si>
  <si>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</si>
  <si>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</si>
  <si>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</si>
  <si>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</si>
  <si>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</si>
  <si>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</si>
  <si>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</si>
  <si>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</si>
  <si>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</si>
  <si>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</si>
  <si>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</si>
  <si>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</si>
  <si>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</si>
  <si>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</si>
  <si>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</si>
  <si>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</si>
  <si>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</si>
  <si>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</si>
  <si>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</si>
  <si>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</si>
  <si>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</si>
  <si>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</si>
  <si>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</si>
  <si>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</si>
  <si>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</si>
  <si>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</si>
  <si>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</si>
  <si>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</si>
  <si>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</si>
  <si>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</si>
  <si>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</si>
  <si>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</si>
  <si>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</si>
  <si>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</si>
  <si>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</si>
  <si>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</si>
  <si>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</si>
  <si>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</si>
  <si>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</si>
  <si>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</si>
  <si>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</si>
  <si>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</si>
  <si>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</si>
  <si>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</si>
  <si>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</si>
  <si>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</si>
  <si>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</si>
  <si>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</si>
  <si>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</si>
  <si>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</si>
  <si>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</si>
  <si>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</si>
  <si>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</si>
  <si>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</si>
  <si>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</si>
  <si>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</si>
  <si>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</si>
  <si>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</si>
  <si>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</si>
  <si>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</si>
  <si>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</si>
  <si>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</si>
  <si>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</si>
  <si>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</si>
  <si>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</si>
  <si>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</si>
  <si>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</si>
  <si>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</si>
  <si>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</si>
  <si>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</si>
  <si>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</si>
  <si>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</si>
  <si>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</si>
  <si>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</si>
  <si>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</si>
  <si>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</si>
  <si>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</si>
  <si>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</si>
  <si>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</si>
  <si>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</si>
  <si>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</si>
  <si>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</si>
  <si>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</si>
  <si>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</si>
  <si>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</si>
  <si>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</si>
  <si>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</si>
  <si>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</si>
  <si>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</si>
  <si>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</si>
  <si>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</si>
  <si>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</si>
  <si>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</si>
  <si>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</si>
  <si>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</si>
  <si>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</si>
  <si>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</si>
  <si>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</si>
  <si>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</si>
  <si>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</si>
  <si>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</si>
  <si>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</si>
  <si>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</si>
  <si>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</si>
  <si>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</si>
  <si>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</si>
  <si>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</si>
  <si>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</si>
  <si>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</si>
  <si>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</si>
  <si>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</si>
  <si>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</si>
  <si>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</si>
  <si>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</si>
  <si>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</si>
  <si>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</si>
  <si>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</si>
  <si>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</si>
  <si>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</si>
  <si>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</si>
  <si>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</si>
  <si>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</si>
  <si>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</si>
  <si>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</si>
  <si>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</si>
  <si>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</si>
  <si>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</si>
  <si>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</si>
  <si>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</si>
  <si>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</si>
  <si>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</si>
  <si>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</si>
  <si>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</si>
  <si>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</si>
  <si>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</si>
  <si>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</si>
  <si>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</si>
  <si>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</si>
  <si>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</si>
  <si>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</si>
  <si>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</si>
  <si>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</si>
  <si>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</si>
  <si>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</si>
  <si>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</si>
  <si>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</si>
  <si>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</si>
  <si>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</si>
  <si>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</si>
  <si>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</si>
  <si>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</si>
  <si>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</si>
  <si>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</si>
  <si>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</si>
  <si>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</si>
  <si>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</si>
  <si>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</si>
  <si>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</si>
  <si>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</si>
  <si>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</si>
  <si>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</si>
  <si>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</si>
  <si>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</si>
  <si>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</si>
  <si>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</si>
  <si>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</si>
  <si>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</si>
  <si>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</si>
  <si>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</si>
  <si>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</si>
  <si>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</si>
  <si>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</si>
  <si>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</si>
  <si>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</si>
  <si>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</si>
  <si>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</si>
  <si>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</si>
  <si>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</si>
  <si>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</si>
  <si>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</si>
  <si>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</si>
  <si>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</si>
  <si>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</si>
  <si>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</si>
  <si>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</si>
  <si>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</si>
  <si>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</si>
  <si>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</si>
  <si>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</si>
  <si>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</si>
  <si>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</si>
  <si>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</si>
  <si>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</si>
  <si>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</si>
  <si>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</si>
  <si>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</si>
  <si>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</si>
  <si>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</si>
  <si>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</si>
  <si>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</si>
  <si>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</si>
  <si>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</si>
  <si>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</si>
  <si>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</si>
  <si>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</si>
  <si>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</si>
  <si>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</si>
  <si>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</si>
  <si>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</si>
  <si>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</si>
  <si>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</si>
  <si>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</si>
  <si>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</si>
  <si>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</si>
  <si>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</si>
  <si>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</si>
  <si>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</si>
  <si>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</si>
  <si>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</si>
  <si>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</si>
  <si>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</si>
  <si>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</si>
  <si>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</si>
  <si>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</si>
  <si>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</si>
  <si>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</si>
  <si>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</si>
  <si>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</si>
  <si>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</si>
  <si>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</si>
  <si>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</si>
  <si>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</si>
  <si>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</si>
  <si>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</si>
  <si>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</si>
  <si>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</si>
  <si>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</si>
  <si>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</si>
  <si>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</si>
  <si>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</si>
  <si>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</si>
  <si>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</si>
  <si>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</si>
  <si>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</si>
  <si>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</si>
  <si>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</si>
  <si>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</si>
  <si>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</si>
  <si>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</si>
  <si>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</si>
  <si>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</si>
  <si>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</si>
  <si>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</si>
  <si>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</si>
  <si>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</si>
  <si>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</si>
  <si>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</si>
  <si>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</si>
  <si>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</si>
  <si>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</si>
  <si>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</si>
  <si>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</si>
  <si>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</si>
  <si>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</si>
  <si>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</si>
  <si>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</si>
  <si>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</si>
  <si>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</si>
  <si>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</si>
  <si>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</si>
  <si>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</si>
  <si>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</si>
  <si>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</si>
  <si>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</si>
  <si>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</si>
  <si>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</si>
  <si>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</si>
  <si>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</si>
  <si>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</si>
  <si>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</si>
  <si>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</si>
  <si>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</si>
  <si>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</si>
  <si>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</si>
  <si>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</si>
  <si>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</si>
  <si>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</si>
  <si>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</si>
  <si>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</si>
  <si>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</si>
  <si>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</si>
  <si>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</si>
  <si>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</si>
  <si>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</si>
  <si>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</si>
  <si>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</si>
  <si>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</si>
  <si>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</si>
  <si>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</si>
  <si>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</si>
  <si>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</si>
  <si>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</si>
  <si>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</si>
  <si>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</si>
  <si>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</si>
  <si>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</si>
  <si>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</si>
  <si>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</si>
  <si>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</si>
  <si>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</si>
  <si>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</si>
  <si>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</si>
  <si>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</si>
  <si>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</si>
  <si>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</si>
  <si>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</si>
  <si>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</si>
  <si>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</si>
  <si>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</si>
  <si>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</si>
  <si>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</si>
  <si>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</si>
  <si>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</si>
  <si>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</si>
  <si>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</si>
  <si>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</si>
  <si>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</si>
  <si>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</si>
  <si>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</si>
  <si>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</si>
  <si>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</si>
  <si>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</si>
  <si>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</si>
  <si>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</si>
  <si>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</si>
  <si>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</si>
  <si>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</si>
  <si>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</si>
  <si>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</si>
  <si>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</si>
  <si>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</si>
  <si>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</si>
  <si>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</si>
  <si>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</si>
  <si>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</si>
  <si>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</si>
  <si>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</si>
  <si>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</si>
  <si>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</si>
  <si>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</si>
  <si>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</si>
  <si>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</si>
  <si>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</si>
  <si>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</si>
  <si>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</si>
  <si>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</si>
  <si>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</si>
  <si>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</si>
  <si>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</si>
  <si>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</si>
  <si>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</si>
  <si>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</si>
  <si>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</si>
  <si>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</si>
  <si>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</si>
  <si>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</si>
  <si>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</si>
  <si>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</si>
  <si>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</si>
  <si>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</si>
  <si>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</si>
  <si>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</si>
  <si>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</si>
  <si>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</si>
  <si>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</si>
  <si>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</si>
  <si>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</si>
  <si>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</si>
  <si>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</si>
  <si>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</si>
  <si>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</si>
  <si>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</si>
  <si>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</si>
  <si>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</si>
  <si>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</si>
  <si>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</si>
  <si>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</si>
  <si>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</si>
  <si>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</si>
  <si>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</si>
  <si>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</si>
  <si>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</si>
  <si>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</si>
  <si>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</si>
  <si>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</si>
  <si>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</si>
  <si>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</si>
  <si>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</si>
  <si>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</si>
  <si>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</si>
  <si>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</si>
  <si>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</si>
  <si>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</si>
  <si>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</si>
  <si>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</si>
  <si>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</si>
  <si>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</si>
  <si>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</si>
  <si>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</si>
  <si>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</si>
  <si>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</si>
  <si>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</si>
  <si>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</si>
  <si>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</si>
  <si>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</si>
  <si>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</si>
  <si>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</si>
  <si>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</si>
  <si>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</si>
  <si>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</si>
  <si>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</si>
  <si>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</si>
  <si>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</si>
  <si>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</si>
  <si>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</si>
  <si>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</si>
  <si>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</si>
  <si>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</si>
  <si>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</si>
  <si>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</si>
  <si>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</si>
  <si>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</si>
  <si>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</si>
  <si>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</si>
  <si>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</si>
  <si>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</si>
  <si>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</si>
  <si>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</si>
  <si>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</si>
  <si>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</si>
  <si>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</si>
  <si>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</si>
  <si>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</si>
  <si>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</si>
  <si>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</si>
  <si>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</si>
  <si>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</si>
  <si>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</si>
  <si>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</si>
  <si>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</si>
  <si>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</si>
  <si>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</si>
  <si>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</si>
  <si>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</si>
  <si>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</si>
  <si>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</si>
  <si>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</si>
  <si>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</si>
  <si>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</si>
  <si>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</si>
  <si>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</si>
  <si>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</si>
  <si>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</si>
  <si>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</si>
  <si>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</si>
  <si>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</si>
  <si>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</si>
  <si>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</si>
  <si>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</si>
  <si>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</si>
  <si>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</si>
  <si>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</si>
  <si>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</si>
  <si>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</si>
  <si>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</si>
  <si>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</si>
  <si>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</si>
  <si>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</si>
  <si>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</si>
  <si>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</si>
  <si>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</si>
  <si>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</si>
  <si>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</si>
  <si>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</si>
  <si>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</si>
  <si>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</si>
  <si>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</si>
  <si>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</si>
  <si>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</si>
  <si>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</si>
  <si>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</si>
  <si>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</si>
  <si>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</si>
  <si>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</si>
  <si>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</si>
  <si>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</si>
  <si>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</si>
  <si>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</si>
  <si>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</si>
  <si>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</si>
  <si>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</si>
  <si>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</si>
  <si>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</si>
  <si>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</si>
  <si>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</si>
  <si>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</si>
  <si>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</si>
  <si>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</si>
  <si>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</si>
  <si>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</si>
  <si>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</si>
  <si>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</si>
  <si>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</si>
  <si>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</si>
  <si>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</si>
  <si>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</si>
  <si>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</si>
  <si>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</si>
  <si>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</si>
  <si>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</si>
  <si>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</si>
  <si>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</si>
  <si>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</si>
  <si>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</si>
  <si>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</si>
  <si>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</si>
  <si>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</si>
  <si>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</si>
  <si>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</si>
  <si>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</si>
  <si>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</si>
  <si>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</si>
  <si>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</si>
  <si>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</si>
  <si>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</si>
  <si>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</si>
  <si>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</si>
  <si>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</si>
  <si>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</si>
  <si>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</si>
  <si>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</si>
  <si>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</si>
  <si>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</si>
  <si>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</si>
  <si>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</si>
  <si>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</si>
  <si>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</si>
  <si>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</si>
  <si>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</si>
  <si>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</si>
  <si>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</si>
  <si>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</si>
  <si>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</si>
  <si>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</si>
  <si>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</si>
  <si>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</si>
  <si>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</si>
  <si>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</si>
  <si>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</si>
  <si>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</si>
  <si>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</si>
  <si>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</si>
  <si>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</si>
  <si>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</si>
  <si>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</si>
  <si>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</si>
  <si>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</si>
  <si>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</si>
  <si>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</si>
  <si>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</si>
  <si>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</si>
  <si>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</si>
  <si>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</si>
  <si>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</si>
  <si>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</si>
  <si>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</si>
  <si>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</si>
  <si>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</si>
  <si>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</si>
  <si>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</si>
  <si>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</si>
  <si>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</si>
  <si>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</si>
  <si>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</si>
  <si>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</si>
  <si>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</si>
  <si>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</si>
  <si>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</si>
  <si>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</si>
  <si>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</si>
  <si>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</si>
  <si>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</si>
  <si>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</si>
  <si>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</si>
  <si>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</si>
  <si>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</si>
  <si>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</si>
  <si>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</si>
  <si>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</si>
  <si>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</si>
  <si>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</si>
  <si>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</si>
  <si>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</si>
  <si>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</si>
  <si>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</si>
  <si>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</si>
  <si>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</si>
  <si>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</si>
  <si>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</si>
  <si>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</si>
  <si>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</si>
  <si>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</si>
  <si>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</si>
  <si>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</si>
  <si>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</si>
  <si>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</si>
  <si>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</si>
  <si>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</si>
  <si>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</si>
  <si>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</si>
  <si>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</si>
  <si>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</si>
  <si>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</si>
  <si>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</si>
  <si>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</si>
  <si>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</si>
  <si>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</si>
  <si>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</si>
  <si>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</si>
  <si>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</si>
  <si>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</si>
  <si>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</si>
  <si>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</si>
  <si>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</si>
  <si>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</si>
  <si>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</si>
  <si>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</si>
  <si>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</si>
  <si>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</si>
  <si>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</si>
  <si>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</si>
  <si>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</si>
  <si>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</si>
  <si>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</si>
  <si>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</si>
  <si>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</si>
  <si>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</si>
  <si>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</si>
  <si>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</si>
  <si>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</si>
  <si>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</si>
  <si>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</si>
  <si>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</si>
  <si>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</si>
  <si>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</si>
  <si>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</si>
  <si>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</si>
  <si>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</si>
  <si>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</si>
  <si>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</si>
  <si>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</si>
  <si>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</si>
  <si>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</si>
  <si>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</si>
  <si>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</si>
  <si>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</si>
  <si>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</si>
  <si>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</si>
  <si>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</si>
  <si>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</si>
  <si>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</si>
  <si>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</si>
  <si>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</si>
  <si>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</si>
  <si>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</si>
  <si>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</si>
  <si>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</si>
  <si>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</si>
  <si>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</si>
  <si>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</si>
  <si>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</si>
  <si>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</si>
  <si>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</si>
  <si>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</si>
  <si>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</si>
  <si>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</si>
  <si>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</si>
  <si>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</si>
  <si>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</si>
  <si>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</si>
  <si>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</si>
  <si>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</si>
  <si>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</si>
  <si>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</si>
  <si>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</si>
  <si>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</si>
  <si>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</si>
  <si>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</si>
  <si>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</si>
  <si>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</si>
  <si>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</si>
  <si>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</si>
  <si>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</si>
  <si>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</si>
  <si>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</si>
  <si>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</si>
  <si>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</si>
  <si>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</si>
  <si>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</si>
  <si>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</si>
  <si>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</si>
  <si>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</si>
  <si>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</si>
  <si>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</si>
  <si>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</si>
  <si>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</si>
  <si>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</si>
  <si>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</si>
  <si>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</si>
  <si>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</si>
  <si>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</si>
  <si>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</si>
  <si>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</si>
  <si>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</si>
  <si>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</si>
  <si>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</si>
  <si>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</si>
  <si>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</si>
  <si>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</si>
  <si>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</si>
  <si>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</si>
  <si>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</si>
  <si>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</si>
  <si>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</si>
  <si>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</si>
  <si>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</si>
  <si>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</si>
  <si>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</si>
  <si>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</si>
  <si>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</si>
  <si>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</si>
  <si>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</si>
  <si>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</si>
  <si>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</si>
  <si>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</si>
  <si>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</si>
  <si>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</si>
  <si>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</si>
  <si>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</si>
  <si>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</si>
  <si>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</si>
  <si>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</si>
  <si>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</si>
  <si>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</si>
  <si>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</si>
  <si>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</si>
  <si>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</si>
  <si>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</si>
  <si>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</si>
  <si>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</si>
  <si>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</si>
  <si>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</si>
  <si>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</si>
  <si>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</si>
  <si>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</si>
  <si>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</si>
  <si>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</si>
  <si>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</si>
  <si>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</si>
  <si>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</si>
  <si>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</si>
  <si>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</si>
  <si>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</si>
  <si>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</si>
  <si>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</si>
  <si>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</si>
  <si>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</si>
  <si>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</si>
  <si>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</si>
  <si>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</si>
  <si>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</si>
  <si>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</si>
  <si>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</si>
  <si>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</si>
  <si>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</si>
  <si>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</si>
  <si>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</si>
  <si>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</si>
  <si>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</si>
  <si>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</si>
  <si>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</si>
  <si>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</si>
  <si>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</si>
  <si>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</si>
  <si>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</si>
  <si>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</si>
  <si>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</si>
  <si>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</si>
  <si>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</si>
  <si>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</si>
  <si>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</si>
  <si>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</si>
  <si>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</si>
  <si>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</si>
  <si>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</si>
  <si>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</si>
  <si>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</si>
  <si>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</si>
  <si>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</si>
  <si>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</si>
  <si>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</si>
  <si>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</si>
  <si>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</si>
  <si>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</si>
  <si>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</si>
  <si>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</si>
  <si>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</si>
  <si>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</si>
  <si>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</si>
  <si>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</si>
  <si>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</si>
  <si>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</si>
  <si>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</si>
  <si>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</si>
  <si>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</si>
  <si>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</si>
  <si>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</si>
  <si>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</si>
  <si>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</si>
  <si>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</si>
  <si>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</si>
  <si>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</si>
  <si>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</si>
  <si>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</si>
  <si>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</si>
  <si>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</si>
  <si>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</si>
  <si>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</si>
  <si>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</si>
  <si>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</si>
  <si>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</si>
  <si>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</si>
  <si>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</si>
  <si>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</si>
  <si>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</si>
  <si>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</si>
  <si>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</si>
  <si>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</si>
  <si>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</si>
  <si>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</si>
  <si>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</si>
  <si>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</si>
  <si>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</si>
  <si>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</si>
  <si>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</si>
  <si>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</si>
  <si>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</si>
  <si>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</si>
  <si>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</si>
  <si>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</si>
  <si>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</si>
  <si>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</si>
  <si>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</si>
  <si>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</si>
  <si>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</si>
  <si>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</si>
  <si>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</si>
  <si>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</si>
  <si>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</si>
  <si>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</si>
  <si>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</si>
  <si>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</si>
  <si>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</si>
  <si>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</si>
  <si>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</si>
  <si>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</si>
  <si>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</si>
  <si>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</si>
  <si>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</si>
  <si>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</si>
  <si>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</si>
  <si>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</si>
  <si>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</si>
  <si>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</si>
  <si>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</si>
  <si>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</si>
  <si>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</si>
  <si>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</si>
  <si>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</si>
  <si>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</si>
  <si>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</si>
  <si>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</si>
  <si>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</si>
  <si>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</si>
  <si>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</si>
  <si>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</si>
  <si>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</si>
  <si>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</si>
  <si>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</si>
  <si>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</si>
  <si>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</si>
  <si>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</si>
  <si>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</si>
  <si>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</si>
  <si>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</si>
  <si>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</si>
  <si>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</si>
  <si>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</si>
  <si>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</si>
  <si>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</si>
  <si>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</si>
  <si>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</si>
  <si>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</si>
  <si>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</si>
  <si>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</si>
  <si>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</si>
  <si>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</si>
  <si>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</si>
  <si>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</si>
  <si>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</si>
  <si>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</si>
  <si>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</si>
  <si>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</si>
  <si>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</si>
  <si>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</si>
  <si>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</si>
  <si>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</si>
  <si>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</si>
  <si>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</si>
  <si>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</si>
  <si>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</si>
  <si>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</si>
  <si>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</si>
  <si>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</si>
  <si>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</si>
  <si>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</si>
  <si>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</si>
  <si>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</si>
  <si>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</si>
  <si>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</si>
  <si>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</si>
  <si>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</si>
  <si>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</si>
  <si>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</si>
  <si>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</si>
  <si>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</si>
  <si>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</si>
  <si>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</si>
  <si>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</si>
  <si>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</si>
  <si>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</si>
  <si>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</si>
  <si>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</si>
  <si>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</si>
  <si>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</si>
  <si>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</si>
  <si>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</si>
  <si>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</si>
  <si>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</si>
  <si>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</si>
  <si>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</si>
  <si>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</si>
  <si>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</si>
  <si>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</si>
  <si>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</si>
  <si>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</si>
  <si>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</si>
  <si>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</si>
  <si>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</si>
  <si>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</si>
  <si>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</si>
  <si>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</si>
  <si>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</si>
  <si>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</si>
  <si>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</si>
  <si>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</si>
  <si>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</si>
  <si>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</si>
  <si>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</si>
  <si>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</si>
  <si>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</si>
  <si>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</si>
  <si>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</si>
  <si>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</si>
  <si>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</si>
  <si>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</si>
  <si>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</si>
  <si>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</si>
  <si>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</si>
  <si>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</si>
  <si>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</si>
  <si>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</si>
  <si>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</si>
  <si>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</si>
  <si>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</si>
  <si>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</si>
  <si>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</si>
  <si>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</si>
  <si>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</si>
  <si>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</si>
  <si>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</si>
  <si>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</si>
  <si>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</si>
  <si>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</si>
  <si>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</si>
  <si>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</si>
  <si>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</si>
  <si>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</si>
  <si>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</si>
  <si>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</si>
  <si>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</si>
  <si>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</si>
  <si>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</si>
  <si>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</si>
  <si>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</si>
  <si>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</si>
  <si>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</si>
  <si>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</si>
  <si>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</si>
  <si>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</si>
  <si>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</si>
  <si>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</si>
  <si>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</si>
  <si>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</si>
  <si>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</si>
  <si>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</si>
  <si>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</si>
  <si>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</si>
  <si>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</si>
  <si>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</si>
  <si>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</si>
  <si>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</si>
  <si>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</si>
  <si>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</si>
  <si>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</si>
  <si>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</si>
  <si>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</si>
  <si>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</si>
  <si>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</si>
  <si>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</si>
  <si>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</si>
  <si>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</si>
  <si>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</si>
  <si>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</si>
  <si>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</si>
  <si>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</si>
  <si>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</si>
  <si>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</si>
  <si>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</si>
  <si>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</si>
  <si>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</si>
  <si>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</si>
  <si>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</si>
  <si>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</si>
  <si>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</si>
  <si>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</si>
  <si>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</si>
  <si>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</si>
  <si>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</si>
  <si>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</si>
  <si>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</si>
  <si>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</si>
  <si>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</si>
  <si>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</si>
  <si>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</si>
  <si>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</si>
  <si>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</si>
  <si>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</si>
  <si>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</si>
  <si>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</si>
  <si>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</si>
  <si>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</si>
  <si>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</si>
  <si>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</si>
  <si>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</si>
  <si>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</si>
  <si>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</si>
  <si>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</si>
  <si>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</si>
  <si>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</si>
  <si>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</si>
  <si>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</si>
  <si>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</si>
  <si>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</si>
  <si>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</si>
  <si>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</si>
  <si>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</si>
  <si>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</si>
  <si>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</si>
  <si>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</si>
  <si>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</si>
  <si>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</si>
  <si>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</si>
  <si>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</si>
  <si>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</si>
  <si>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</si>
  <si>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</si>
  <si>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</si>
  <si>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</si>
  <si>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</si>
  <si>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</si>
  <si>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</si>
  <si>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</si>
  <si>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</si>
  <si>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</si>
  <si>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</si>
  <si>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</si>
  <si>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</si>
  <si>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</si>
  <si>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</si>
  <si>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</si>
  <si>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</si>
  <si>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</si>
  <si>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</si>
  <si>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</si>
  <si>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</si>
  <si>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</si>
  <si>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</si>
  <si>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</si>
  <si>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</si>
  <si>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</si>
  <si>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</si>
  <si>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</si>
  <si>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</si>
  <si>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</si>
  <si>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</si>
  <si>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</si>
  <si>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</si>
  <si>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</si>
  <si>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</si>
  <si>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</si>
  <si>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</si>
  <si>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</si>
  <si>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</si>
  <si>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</si>
  <si>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</si>
  <si>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</si>
  <si>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</si>
  <si>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</si>
  <si>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</si>
  <si>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</si>
  <si>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</si>
  <si>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</si>
  <si>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</si>
  <si>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</si>
  <si>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</si>
  <si>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</si>
  <si>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</si>
  <si>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</si>
  <si>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</si>
  <si>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</si>
  <si>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</si>
  <si>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</si>
  <si>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</si>
  <si>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</si>
  <si>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</si>
  <si>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</si>
  <si>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</si>
  <si>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</si>
  <si>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</si>
  <si>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</si>
  <si>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</si>
  <si>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</si>
  <si>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</si>
  <si>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</si>
  <si>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</si>
  <si>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</si>
  <si>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</si>
  <si>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</si>
  <si>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</si>
  <si>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</si>
  <si>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</si>
  <si>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</si>
  <si>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</si>
  <si>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</si>
  <si>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</si>
  <si>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</si>
  <si>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</si>
  <si>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</si>
  <si>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</si>
  <si>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</si>
  <si>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</si>
  <si>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</si>
  <si>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</si>
  <si>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</si>
  <si>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</si>
  <si>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</si>
  <si>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</si>
  <si>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</si>
  <si>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</si>
  <si>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</si>
  <si>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</si>
  <si>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</si>
  <si>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</si>
  <si>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</si>
  <si>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</si>
  <si>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</si>
  <si>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</si>
  <si>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</si>
  <si>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</si>
  <si>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</si>
  <si>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</si>
  <si>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</si>
  <si>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</si>
  <si>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</si>
  <si>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</si>
  <si>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</si>
  <si>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</si>
  <si>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</si>
  <si>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</si>
  <si>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</si>
  <si>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</si>
  <si>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</si>
  <si>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</si>
  <si>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</si>
  <si>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</si>
  <si>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</si>
  <si>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</si>
  <si>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</si>
  <si>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</si>
  <si>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</si>
  <si>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</si>
  <si>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</si>
  <si>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</si>
  <si>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</si>
  <si>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</si>
  <si>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</si>
  <si>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</si>
  <si>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</si>
  <si>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</si>
  <si>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</si>
  <si>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</si>
  <si>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</si>
  <si>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</si>
  <si>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</si>
  <si>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</si>
  <si>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</si>
  <si>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</si>
  <si>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</si>
  <si>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</si>
  <si>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</si>
  <si>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</si>
  <si>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</si>
  <si>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</si>
  <si>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</si>
  <si>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</si>
  <si>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</si>
  <si>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</si>
  <si>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</si>
  <si>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</si>
  <si>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</si>
  <si>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</si>
  <si>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</si>
  <si>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</si>
  <si>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</si>
  <si>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</si>
  <si>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</si>
  <si>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</si>
  <si>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</si>
  <si>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</si>
  <si>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</si>
  <si>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</si>
  <si>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</si>
  <si>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</si>
  <si>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</si>
  <si>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</si>
  <si>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</si>
  <si>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</si>
  <si>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</si>
  <si>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</si>
  <si>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</si>
  <si>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</si>
  <si>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</si>
  <si>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</si>
  <si>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</si>
  <si>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</si>
  <si>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</si>
  <si>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</si>
  <si>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</si>
  <si>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</si>
  <si>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</si>
  <si>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</si>
  <si>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</si>
  <si>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</si>
  <si>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</si>
  <si>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</si>
  <si>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</si>
  <si>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</si>
  <si>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</si>
  <si>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</si>
  <si>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</si>
  <si>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</si>
  <si>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</si>
  <si>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</si>
  <si>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</si>
  <si>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</si>
  <si>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</si>
  <si>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</si>
  <si>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</si>
  <si>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</si>
  <si>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</si>
  <si>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</si>
  <si>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</si>
  <si>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</si>
  <si>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</si>
  <si>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</si>
  <si>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</si>
  <si>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</si>
  <si>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</si>
  <si>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</si>
  <si>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</si>
  <si>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</si>
  <si>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</si>
  <si>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</si>
  <si>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</si>
  <si>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</si>
  <si>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</si>
  <si>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</si>
  <si>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</si>
  <si>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</si>
  <si>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</si>
  <si>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</si>
  <si>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</si>
  <si>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</si>
  <si>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</si>
  <si>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</si>
  <si>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</si>
  <si>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</si>
  <si>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</si>
  <si>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</si>
  <si>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</si>
  <si>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</si>
  <si>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</si>
  <si>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</si>
  <si>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</si>
  <si>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</si>
  <si>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</si>
  <si>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</si>
  <si>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</si>
  <si>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</si>
  <si>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</si>
  <si>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</si>
  <si>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</si>
  <si>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</si>
  <si>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</si>
  <si>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</si>
  <si>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</si>
  <si>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</si>
  <si>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</si>
  <si>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</si>
  <si>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</si>
  <si>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</si>
  <si>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</si>
  <si>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</si>
  <si>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</si>
  <si>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</si>
  <si>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</si>
  <si>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</si>
  <si>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</si>
  <si>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</si>
  <si>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</si>
  <si>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</si>
  <si>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</si>
  <si>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</si>
  <si>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</si>
  <si>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</si>
  <si>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</si>
  <si>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</si>
  <si>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</si>
  <si>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</si>
  <si>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</si>
  <si>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</si>
  <si>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</si>
  <si>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</si>
  <si>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</si>
  <si>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</si>
  <si>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</si>
  <si>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</si>
  <si>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</si>
  <si>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</si>
  <si>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</si>
  <si>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</si>
  <si>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</si>
  <si>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</si>
  <si>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</si>
  <si>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</si>
  <si>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</si>
  <si>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</si>
  <si>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</si>
  <si>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</si>
  <si>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</si>
  <si>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</si>
  <si>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</si>
  <si>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</si>
  <si>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</si>
  <si>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</si>
  <si>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</si>
  <si>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</si>
  <si>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</si>
  <si>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</si>
  <si>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</si>
  <si>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</si>
  <si>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</si>
  <si>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</si>
  <si>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</si>
  <si>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</si>
  <si>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</si>
  <si>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</si>
  <si>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</si>
  <si>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</si>
  <si>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</si>
  <si>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</si>
  <si>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</si>
  <si>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</si>
  <si>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</si>
  <si>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</si>
  <si>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</si>
  <si>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</si>
  <si>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</si>
  <si>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</si>
  <si>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</si>
  <si>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</si>
  <si>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</si>
  <si>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</si>
  <si>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</si>
  <si>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</si>
  <si>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</si>
  <si>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</si>
  <si>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</si>
  <si>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</si>
  <si>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</si>
  <si>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</si>
  <si>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</si>
  <si>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</si>
  <si>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</si>
  <si>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</si>
  <si>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</si>
  <si>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</si>
  <si>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</si>
  <si>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</si>
  <si>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</si>
  <si>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</si>
  <si>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</si>
  <si>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</si>
  <si>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</si>
  <si>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</si>
  <si>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</si>
  <si>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</si>
  <si>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</si>
  <si>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</si>
  <si>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</si>
  <si>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</si>
  <si>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</si>
  <si>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</si>
  <si>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</si>
  <si>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</si>
  <si>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</si>
  <si>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</si>
  <si>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</si>
  <si>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</si>
  <si>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</si>
  <si>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</si>
  <si>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</si>
  <si>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</si>
  <si>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</si>
  <si>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</si>
  <si>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</si>
  <si>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</si>
  <si>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</si>
  <si>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</si>
  <si>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</si>
  <si>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</si>
  <si>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</si>
  <si>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</si>
  <si>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</si>
  <si>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</si>
  <si>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</si>
  <si>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</si>
  <si>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</si>
  <si>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</si>
  <si>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</si>
  <si>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</si>
  <si>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</si>
  <si>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</si>
  <si>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</si>
  <si>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</si>
  <si>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</si>
  <si>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</si>
  <si>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</si>
  <si>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</si>
  <si>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</si>
  <si>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</si>
  <si>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</si>
  <si>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</si>
  <si>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</si>
  <si>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</si>
  <si>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</si>
  <si>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</si>
  <si>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</si>
  <si>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</si>
  <si>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</si>
  <si>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</si>
  <si>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</si>
  <si>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</si>
  <si>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</si>
  <si>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</si>
  <si>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</si>
  <si>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</si>
  <si>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</si>
  <si>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</si>
  <si>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</si>
  <si>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</si>
  <si>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</si>
  <si>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</si>
  <si>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</si>
  <si>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</si>
  <si>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</si>
  <si>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</si>
  <si>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</si>
  <si>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</si>
  <si>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</si>
  <si>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</si>
  <si>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</si>
  <si>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</si>
  <si>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</si>
  <si>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</si>
  <si>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</si>
  <si>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</si>
  <si>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</si>
  <si>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</si>
  <si>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</si>
  <si>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</si>
  <si>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</si>
  <si>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</si>
  <si>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</si>
  <si>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</si>
  <si>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</si>
  <si>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</si>
  <si>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</si>
  <si>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</si>
  <si>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</si>
  <si>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</si>
  <si>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</si>
  <si>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</si>
  <si>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</si>
  <si>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</si>
  <si>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</si>
  <si>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</si>
  <si>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</si>
  <si>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</si>
  <si>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</si>
  <si>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</si>
  <si>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</si>
  <si>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</si>
  <si>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</si>
  <si>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</si>
  <si>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</si>
  <si>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</si>
  <si>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</si>
  <si>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</si>
  <si>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</si>
  <si>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</si>
  <si>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</si>
  <si>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</si>
  <si>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</si>
  <si>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</si>
  <si>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</si>
  <si>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</si>
  <si>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</si>
  <si>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</si>
  <si>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</si>
  <si>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</si>
  <si>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</si>
  <si>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</si>
  <si>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</si>
  <si>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</si>
  <si>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</si>
  <si>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</si>
  <si>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</si>
  <si>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</si>
  <si>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</si>
  <si>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</si>
  <si>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</si>
  <si>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</si>
  <si>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</si>
  <si>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</si>
  <si>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</si>
  <si>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</si>
  <si>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</si>
  <si>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</si>
  <si>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</si>
  <si>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</si>
  <si>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</si>
  <si>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</si>
  <si>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</si>
  <si>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</si>
  <si>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</si>
  <si>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</si>
  <si>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</si>
  <si>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</si>
  <si>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</si>
  <si>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</si>
  <si>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</si>
  <si>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</si>
  <si>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</si>
  <si>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</si>
  <si>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</si>
  <si>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</si>
  <si>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</si>
  <si>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</si>
  <si>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</si>
  <si>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</si>
  <si>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</si>
  <si>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</si>
  <si>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</si>
  <si>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</si>
  <si>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</si>
  <si>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</si>
  <si>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</si>
  <si>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</si>
  <si>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</si>
  <si>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</si>
  <si>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</si>
  <si>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</si>
  <si>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</si>
  <si>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</si>
  <si>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</si>
  <si>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</si>
  <si>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</si>
  <si>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</si>
  <si>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</si>
  <si>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</si>
  <si>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</si>
  <si>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</si>
  <si>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</si>
  <si>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</si>
  <si>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</si>
  <si>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</si>
  <si>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</si>
  <si>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</si>
  <si>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</si>
  <si>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</si>
  <si>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</si>
  <si>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</si>
  <si>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</si>
  <si>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</si>
  <si>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</si>
  <si>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</si>
  <si>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</si>
  <si>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</si>
  <si>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</si>
  <si>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</si>
  <si>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</si>
  <si>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</si>
  <si>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</si>
  <si>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</si>
  <si>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</si>
  <si>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</si>
  <si>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</si>
  <si>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</si>
  <si>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</si>
  <si>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</si>
  <si>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</si>
  <si>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</si>
  <si>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</si>
  <si>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</si>
  <si>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</si>
  <si>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</si>
  <si>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</si>
  <si>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</si>
  <si>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</si>
  <si>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</si>
  <si>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</si>
  <si>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</si>
  <si>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</si>
  <si>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</si>
  <si>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</si>
  <si>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</si>
  <si>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</si>
  <si>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</si>
  <si>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</si>
  <si>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</si>
  <si>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</si>
  <si>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</si>
  <si>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</si>
  <si>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</si>
  <si>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</si>
  <si>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</si>
  <si>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</si>
  <si>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</si>
  <si>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</si>
  <si>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</si>
  <si>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</si>
  <si>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</si>
  <si>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</si>
  <si>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</si>
  <si>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</si>
  <si>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</si>
  <si>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</si>
  <si>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</si>
  <si>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</si>
  <si>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</si>
  <si>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</si>
  <si>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</si>
  <si>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</si>
  <si>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</si>
  <si>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</si>
  <si>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</si>
  <si>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</si>
  <si>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</si>
  <si>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</si>
  <si>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</si>
  <si>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</si>
  <si>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</si>
  <si>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</si>
  <si>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</si>
  <si>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</si>
  <si>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</si>
  <si>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</si>
  <si>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</si>
  <si>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</si>
  <si>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</si>
  <si>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</si>
  <si>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</si>
  <si>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</si>
  <si>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</si>
  <si>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</si>
  <si>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</si>
  <si>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</si>
  <si>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</si>
  <si>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</si>
  <si>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</si>
  <si>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</si>
  <si>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</si>
  <si>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</si>
  <si>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</si>
  <si>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</si>
  <si>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</si>
  <si>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</si>
  <si>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</si>
  <si>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</si>
  <si>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</si>
  <si>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</si>
  <si>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</si>
  <si>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</si>
  <si>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</si>
  <si>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</si>
  <si>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</si>
  <si>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</si>
  <si>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</si>
  <si>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</si>
  <si>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</si>
  <si>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</si>
  <si>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</si>
  <si>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</si>
  <si>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</si>
  <si>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</si>
  <si>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</si>
  <si>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</si>
  <si>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</si>
  <si>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</si>
  <si>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</si>
  <si>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</si>
  <si>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</si>
  <si>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</si>
  <si>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</si>
  <si>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</si>
  <si>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</si>
  <si>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</si>
  <si>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</si>
  <si>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</si>
  <si>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</si>
  <si>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</si>
  <si>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</si>
  <si>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</si>
  <si>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</si>
  <si>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</si>
  <si>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</si>
  <si>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</si>
  <si>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</si>
  <si>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</si>
  <si>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</si>
  <si>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</si>
  <si>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</si>
  <si>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</si>
  <si>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</si>
  <si>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</si>
  <si>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</si>
  <si>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</si>
  <si>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</si>
  <si>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</si>
  <si>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</si>
  <si>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</si>
  <si>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</si>
  <si>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</si>
  <si>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</si>
  <si>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</si>
  <si>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</si>
  <si>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</si>
  <si>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</si>
  <si>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</si>
  <si>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</si>
  <si>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</si>
  <si>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</si>
  <si>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</si>
  <si>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</si>
  <si>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</si>
  <si>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</si>
  <si>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</si>
  <si>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</si>
  <si>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</si>
  <si>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</si>
  <si>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</si>
  <si>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</si>
  <si>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</si>
  <si>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</si>
  <si>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</si>
  <si>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</si>
  <si>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</si>
  <si>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</si>
  <si>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</si>
  <si>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</si>
  <si>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</si>
  <si>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</si>
  <si>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</si>
  <si>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</si>
  <si>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</si>
  <si>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</si>
  <si>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</si>
  <si>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</si>
  <si>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</si>
  <si>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</si>
  <si>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</si>
  <si>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</si>
  <si>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</si>
  <si>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</si>
  <si>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</si>
  <si>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</si>
  <si>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</si>
  <si>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</si>
  <si>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</si>
  <si>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</si>
  <si>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</si>
  <si>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</si>
  <si>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</si>
  <si>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</si>
  <si>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</si>
  <si>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</si>
  <si>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</si>
  <si>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</si>
  <si>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</si>
  <si>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</si>
  <si>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</si>
  <si>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</si>
  <si>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</si>
  <si>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</si>
  <si>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</si>
  <si>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</si>
  <si>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</si>
  <si>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</si>
  <si>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</si>
  <si>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</si>
  <si>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</si>
  <si>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</si>
  <si>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</si>
  <si>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</si>
  <si>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</si>
  <si>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</si>
  <si>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</si>
  <si>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</si>
  <si>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</si>
  <si>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</si>
  <si>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</si>
  <si>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</si>
  <si>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</si>
  <si>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</si>
  <si>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</si>
  <si>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</si>
  <si>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</si>
  <si>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</si>
  <si>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</si>
  <si>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</si>
  <si>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</si>
  <si>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</si>
  <si>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</si>
  <si>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</si>
  <si>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</si>
  <si>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</si>
  <si>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</si>
  <si>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</si>
  <si>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</si>
  <si>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</si>
  <si>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</si>
  <si>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</si>
  <si>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</si>
  <si>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</si>
  <si>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</si>
  <si>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</si>
  <si>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</si>
  <si>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</si>
  <si>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</si>
  <si>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</si>
  <si>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</si>
  <si>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</si>
  <si>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</si>
  <si>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</si>
  <si>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</si>
  <si>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</si>
  <si>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</si>
  <si>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</si>
  <si>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</si>
  <si>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</si>
  <si>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</si>
  <si>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</si>
  <si>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</si>
  <si>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</si>
  <si>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</si>
  <si>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</si>
  <si>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</si>
  <si>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</si>
  <si>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</si>
  <si>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</si>
  <si>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</si>
  <si>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</si>
  <si>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</si>
  <si>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</si>
  <si>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</si>
  <si>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</si>
  <si>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</si>
  <si>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</si>
  <si>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</si>
  <si>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</si>
  <si>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</si>
  <si>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</si>
  <si>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</si>
  <si>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</si>
  <si>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</si>
  <si>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</si>
  <si>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</si>
  <si>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</si>
  <si>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</si>
  <si>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</si>
  <si>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</si>
  <si>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</si>
  <si>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</si>
  <si>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</si>
  <si>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</si>
  <si>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</si>
  <si>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</si>
  <si>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</si>
  <si>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</si>
  <si>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</si>
  <si>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</si>
  <si>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</si>
  <si>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</si>
  <si>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</si>
  <si>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</si>
  <si>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</si>
  <si>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</si>
  <si>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</si>
  <si>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</si>
  <si>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</si>
  <si>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</si>
  <si>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</si>
  <si>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</si>
  <si>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</si>
  <si>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</si>
  <si>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</si>
  <si>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</si>
  <si>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</si>
  <si>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</si>
  <si>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</si>
  <si>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</si>
  <si>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</si>
  <si>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</si>
  <si>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</si>
  <si>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</si>
  <si>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</si>
  <si>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</si>
  <si>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</si>
  <si>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</si>
  <si>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</si>
  <si>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</si>
  <si>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</si>
  <si>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</si>
  <si>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</si>
  <si>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</si>
  <si>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</si>
  <si>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</si>
  <si>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</si>
  <si>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</si>
  <si>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</si>
  <si>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</si>
  <si>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</si>
  <si>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</si>
  <si>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</si>
  <si>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</si>
  <si>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</si>
  <si>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</si>
  <si>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</si>
  <si>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</si>
  <si>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</si>
  <si>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</si>
  <si>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</si>
  <si>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</si>
  <si>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</si>
  <si>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</si>
  <si>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</si>
  <si>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</si>
  <si>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</si>
  <si>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</si>
  <si>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</si>
  <si>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</si>
  <si>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</si>
  <si>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</si>
  <si>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</si>
  <si>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</si>
  <si>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</si>
  <si>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</si>
  <si>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</si>
  <si>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</si>
  <si>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</si>
  <si>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</si>
  <si>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</si>
  <si>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</si>
  <si>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</si>
  <si>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</si>
  <si>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</si>
  <si>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</si>
  <si>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</si>
  <si>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</si>
  <si>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</si>
  <si>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</si>
  <si>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</si>
  <si>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</si>
  <si>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</si>
  <si>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</si>
  <si>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</si>
  <si>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</si>
  <si>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</si>
  <si>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</si>
  <si>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</si>
  <si>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</si>
  <si>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</si>
  <si>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</si>
  <si>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</si>
  <si>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</si>
  <si>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</si>
  <si>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</si>
  <si>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</si>
  <si>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</si>
  <si>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</si>
  <si>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</si>
  <si>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</si>
  <si>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</si>
  <si>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</si>
  <si>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</si>
  <si>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</si>
  <si>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</si>
  <si>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</si>
  <si>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</si>
  <si>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</si>
  <si>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</si>
  <si>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</si>
  <si>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</si>
  <si>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</si>
  <si>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</si>
  <si>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</si>
  <si>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</si>
  <si>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</si>
  <si>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</si>
  <si>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</si>
  <si>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</si>
  <si>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</si>
  <si>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</si>
  <si>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</si>
  <si>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</si>
  <si>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</si>
  <si>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</si>
  <si>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</si>
  <si>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</si>
  <si>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</si>
  <si>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</si>
  <si>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</si>
  <si>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</si>
  <si>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</si>
  <si>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</si>
  <si>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</si>
  <si>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</si>
  <si>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</si>
  <si>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</si>
  <si>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</si>
  <si>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</si>
  <si>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</si>
  <si>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</si>
  <si>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</si>
  <si>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</si>
  <si>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</si>
  <si>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</si>
  <si>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</si>
  <si>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</si>
  <si>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</si>
  <si>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</si>
  <si>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</si>
  <si>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</si>
  <si>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</si>
  <si>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</si>
  <si>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</si>
  <si>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</si>
  <si>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</si>
  <si>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</si>
  <si>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</si>
  <si>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</si>
  <si>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</si>
  <si>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</si>
  <si>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</si>
  <si>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</si>
  <si>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</si>
  <si>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</si>
  <si>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</si>
  <si>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</si>
  <si>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</si>
  <si>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</si>
  <si>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</si>
  <si>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</si>
  <si>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</si>
  <si>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</si>
  <si>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</si>
  <si>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</si>
  <si>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</si>
  <si>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</si>
  <si>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</si>
  <si>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</si>
  <si>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</si>
  <si>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</si>
  <si>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</si>
  <si>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</si>
  <si>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</si>
  <si>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</si>
  <si>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</si>
  <si>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</si>
  <si>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</si>
  <si>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</si>
  <si>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</si>
  <si>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</si>
  <si>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</si>
  <si>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</si>
  <si>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</si>
  <si>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</si>
  <si>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</si>
  <si>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</si>
  <si>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</si>
  <si>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</si>
  <si>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</si>
  <si>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</si>
  <si>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</si>
  <si>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</si>
  <si>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</si>
  <si>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</si>
  <si>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</si>
  <si>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</si>
  <si>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</si>
  <si>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</si>
  <si>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</si>
  <si>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</si>
  <si>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</si>
  <si>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</si>
  <si>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</si>
  <si>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</si>
  <si>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</si>
  <si>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</si>
  <si>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</si>
  <si>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</si>
  <si>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</si>
  <si>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</si>
  <si>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</si>
  <si>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</si>
  <si>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</si>
  <si>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</si>
  <si>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</si>
  <si>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</si>
  <si>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</si>
  <si>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</si>
  <si>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</si>
  <si>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</si>
  <si>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</si>
  <si>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</si>
  <si>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</si>
  <si>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</si>
  <si>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</si>
  <si>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</si>
  <si>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</si>
  <si>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</si>
  <si>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</si>
  <si>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</si>
  <si>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</si>
  <si>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</si>
  <si>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</si>
  <si>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</si>
  <si>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</si>
  <si>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</si>
  <si>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</si>
  <si>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</si>
  <si>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</si>
  <si>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</si>
  <si>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</si>
  <si>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</si>
  <si>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</si>
  <si>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</si>
  <si>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</si>
  <si>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</si>
  <si>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</si>
  <si>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</si>
  <si>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</si>
  <si>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</si>
  <si>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</si>
  <si>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</si>
  <si>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</si>
  <si>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</si>
  <si>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</si>
  <si>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</si>
  <si>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</si>
  <si>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</si>
  <si>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</si>
  <si>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</si>
  <si>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</si>
  <si>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</si>
  <si>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</si>
  <si>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</si>
  <si>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</si>
  <si>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</si>
  <si>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</si>
  <si>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</si>
  <si>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</si>
  <si>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</si>
  <si>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</si>
  <si>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</si>
  <si>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</si>
  <si>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</si>
  <si>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</si>
  <si>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</si>
  <si>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</si>
  <si>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</si>
  <si>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</si>
  <si>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</si>
  <si>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</si>
  <si>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</si>
  <si>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</si>
  <si>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</si>
  <si>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</si>
  <si>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</si>
  <si>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</si>
  <si>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</si>
  <si>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</si>
  <si>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</si>
  <si>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</si>
  <si>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</si>
  <si>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</si>
  <si>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</si>
  <si>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</si>
  <si>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</si>
  <si>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</si>
  <si>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</si>
  <si>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</si>
  <si>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</si>
  <si>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</si>
  <si>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</si>
  <si>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</si>
  <si>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</si>
  <si>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</si>
  <si>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</si>
  <si>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</si>
  <si>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</si>
  <si>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</si>
  <si>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</si>
  <si>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</si>
  <si>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</si>
  <si>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</si>
  <si>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</si>
  <si>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</si>
  <si>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</si>
  <si>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</si>
  <si>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</si>
  <si>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</si>
  <si>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</si>
  <si>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</si>
  <si>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</si>
  <si>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</si>
  <si>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</si>
  <si>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</si>
  <si>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</si>
  <si>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</si>
  <si>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</si>
  <si>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</si>
  <si>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</si>
  <si>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</si>
  <si>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</si>
  <si>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</si>
  <si>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</si>
  <si>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</si>
  <si>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</si>
  <si>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</si>
  <si>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</si>
  <si>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</si>
  <si>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</si>
  <si>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</si>
  <si>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</si>
  <si>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</si>
  <si>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</si>
  <si>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</si>
  <si>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</si>
  <si>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</si>
  <si>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</si>
  <si>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</si>
  <si>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</si>
  <si>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</si>
  <si>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</si>
  <si>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</si>
  <si>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</si>
  <si>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</si>
  <si>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</si>
  <si>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</si>
  <si>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</si>
  <si>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</si>
  <si>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</si>
  <si>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</si>
  <si>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</si>
  <si>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</si>
  <si>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</si>
  <si>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</si>
  <si>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</si>
  <si>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</si>
  <si>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</si>
  <si>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</si>
  <si>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</si>
  <si>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</si>
  <si>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</si>
  <si>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</si>
  <si>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</si>
  <si>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</si>
  <si>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</si>
  <si>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</si>
  <si>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</si>
  <si>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</si>
  <si>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</si>
  <si>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</si>
  <si>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</si>
  <si>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</si>
  <si>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</si>
  <si>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</si>
  <si>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</si>
  <si>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</si>
  <si>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</si>
  <si>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</si>
  <si>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</si>
  <si>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</si>
  <si>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</si>
  <si>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</si>
  <si>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</si>
  <si>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</si>
  <si>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</si>
  <si>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</si>
  <si>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</si>
  <si>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</si>
  <si>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</si>
  <si>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</si>
  <si>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</si>
  <si>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</si>
  <si>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</si>
  <si>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</si>
  <si>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</si>
  <si>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</si>
  <si>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</si>
  <si>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</si>
  <si>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</si>
  <si>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</si>
  <si>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</si>
  <si>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</si>
  <si>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</si>
  <si>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</si>
  <si>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</si>
  <si>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</si>
  <si>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</si>
  <si>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</si>
  <si>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</si>
  <si>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</si>
  <si>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</si>
  <si>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</si>
  <si>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</si>
  <si>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</si>
  <si>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</si>
  <si>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</si>
  <si>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</si>
  <si>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</si>
  <si>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</si>
  <si>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</si>
  <si>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</si>
  <si>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</si>
  <si>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</si>
  <si>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</si>
  <si>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</si>
  <si>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</si>
  <si>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</si>
  <si>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</si>
  <si>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</si>
  <si>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</si>
  <si>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</si>
  <si>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</si>
  <si>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</si>
  <si>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</si>
  <si>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</si>
  <si>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</si>
  <si>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</si>
  <si>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</si>
  <si>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</si>
  <si>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</si>
  <si>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</si>
  <si>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</si>
  <si>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</si>
  <si>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</si>
  <si>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</si>
  <si>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</si>
  <si>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</si>
  <si>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</si>
  <si>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</si>
  <si>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</si>
  <si>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</si>
  <si>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</si>
  <si>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</si>
  <si>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</si>
  <si>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</si>
  <si>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</si>
  <si>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</si>
  <si>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</si>
  <si>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</si>
  <si>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</si>
  <si>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</si>
  <si>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</si>
  <si>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</si>
  <si>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</si>
  <si>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</si>
  <si>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</si>
  <si>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</si>
  <si>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</si>
  <si>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</si>
  <si>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</si>
  <si>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</si>
  <si>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</si>
  <si>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</si>
  <si>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</si>
  <si>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</si>
  <si>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</si>
  <si>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</si>
  <si>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</si>
  <si>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</si>
  <si>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</si>
  <si>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</si>
  <si>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</si>
  <si>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</si>
  <si>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</si>
  <si>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</si>
  <si>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</si>
  <si>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</si>
  <si>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</si>
  <si>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</si>
  <si>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</si>
  <si>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</si>
  <si>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</si>
  <si>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</si>
  <si>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</si>
  <si>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</si>
  <si>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</si>
  <si>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</si>
  <si>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</si>
  <si>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</si>
  <si>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</si>
  <si>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</si>
  <si>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</si>
  <si>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</si>
  <si>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</si>
  <si>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</si>
  <si>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</si>
  <si>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</si>
  <si>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</si>
  <si>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</si>
  <si>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</si>
  <si>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</si>
  <si>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</si>
  <si>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</si>
  <si>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</si>
  <si>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</si>
  <si>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</si>
  <si>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</si>
  <si>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</si>
  <si>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</si>
  <si>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</si>
  <si>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</si>
  <si>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</si>
  <si>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</si>
  <si>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</si>
  <si>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</si>
  <si>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</si>
  <si>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</si>
  <si>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</si>
  <si>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</si>
  <si>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</si>
  <si>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</si>
  <si>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</si>
  <si>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</si>
  <si>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</si>
  <si>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</si>
  <si>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</si>
  <si>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</si>
  <si>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</si>
  <si>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</si>
  <si>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</si>
  <si>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</si>
  <si>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</si>
  <si>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</si>
  <si>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</si>
  <si>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</si>
  <si>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</si>
  <si>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</si>
  <si>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</si>
  <si>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</si>
  <si>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</si>
  <si>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</si>
  <si>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</si>
  <si>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</si>
  <si>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</si>
  <si>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</si>
  <si>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</si>
  <si>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</si>
  <si>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</si>
  <si>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</si>
  <si>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</si>
  <si>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</si>
  <si>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</si>
  <si>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</si>
  <si>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</si>
  <si>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</si>
  <si>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</si>
  <si>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</si>
  <si>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</si>
  <si>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</si>
  <si>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</si>
  <si>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</si>
  <si>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</si>
  <si>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</si>
  <si>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</si>
  <si>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</si>
  <si>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</si>
  <si>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</si>
  <si>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</si>
  <si>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</si>
  <si>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</si>
  <si>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</si>
  <si>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</si>
  <si>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</si>
  <si>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</si>
  <si>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</si>
  <si>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</si>
  <si>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</si>
  <si>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</si>
  <si>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</si>
  <si>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</si>
  <si>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</si>
  <si>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</si>
  <si>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</si>
  <si>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</si>
  <si>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</si>
  <si>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</si>
  <si>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</si>
  <si>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</si>
  <si>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</si>
  <si>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</si>
  <si>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</si>
  <si>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</si>
  <si>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</si>
  <si>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</si>
  <si>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</si>
  <si>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</si>
  <si>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</si>
  <si>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</si>
  <si>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</si>
  <si>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</si>
  <si>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</si>
  <si>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</si>
  <si>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</si>
  <si>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</si>
  <si>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</si>
  <si>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</si>
  <si>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</si>
  <si>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</si>
  <si>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</si>
  <si>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</si>
  <si>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</si>
  <si>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</si>
  <si>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</si>
  <si>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</si>
  <si>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</si>
  <si>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</si>
  <si>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</si>
  <si>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</si>
  <si>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</si>
  <si>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</si>
  <si>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</si>
  <si>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</si>
  <si>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</si>
  <si>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</si>
  <si>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</si>
  <si>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</si>
  <si>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</si>
  <si>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</si>
  <si>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</si>
  <si>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</si>
  <si>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</si>
  <si>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</si>
  <si>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</si>
  <si>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</si>
  <si>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</si>
  <si>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</si>
  <si>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</si>
  <si>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</si>
  <si>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</si>
  <si>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</si>
  <si>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</si>
  <si>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</si>
  <si>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</si>
  <si>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</si>
  <si>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</si>
  <si>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</si>
  <si>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</si>
  <si>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</si>
  <si>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</si>
  <si>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</si>
  <si>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</si>
  <si>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</si>
  <si>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</si>
  <si>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</si>
  <si>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</si>
  <si>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</si>
  <si>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</si>
  <si>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</si>
  <si>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</si>
  <si>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</si>
  <si>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</si>
  <si>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</si>
  <si>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</si>
  <si>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</si>
  <si>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</si>
  <si>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</si>
  <si>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</si>
  <si>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</si>
  <si>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</si>
  <si>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</si>
  <si>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</si>
  <si>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</si>
  <si>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</si>
  <si>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</si>
  <si>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</si>
  <si>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</si>
  <si>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</si>
  <si>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</si>
  <si>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</si>
  <si>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</si>
  <si>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</si>
  <si>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</si>
  <si>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</si>
  <si>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</si>
  <si>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</si>
  <si>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</si>
  <si>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</si>
  <si>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</si>
  <si>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</si>
  <si>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</si>
  <si>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</si>
  <si>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</si>
  <si>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</si>
  <si>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</si>
  <si>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</si>
  <si>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</si>
  <si>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</si>
  <si>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</si>
  <si>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</si>
  <si>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</si>
  <si>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</si>
  <si>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</si>
  <si>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</si>
  <si>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</si>
  <si>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</si>
  <si>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</si>
  <si>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</si>
  <si>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</si>
  <si>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</si>
  <si>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</si>
  <si>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</si>
  <si>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</si>
  <si>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</si>
  <si>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</si>
  <si>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</si>
  <si>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</si>
  <si>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</si>
  <si>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</si>
  <si>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</si>
  <si>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</si>
  <si>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</si>
  <si>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</si>
  <si>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</si>
  <si>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</si>
  <si>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</si>
  <si>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</si>
  <si>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</si>
  <si>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</si>
  <si>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</si>
  <si>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</si>
  <si>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</si>
  <si>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</si>
  <si>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</si>
  <si>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</si>
  <si>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</si>
  <si>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</si>
  <si>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</si>
  <si>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</si>
  <si>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</si>
  <si>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</si>
  <si>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</si>
  <si>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</si>
  <si>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</si>
  <si>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</si>
  <si>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</si>
  <si>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</si>
  <si>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</si>
  <si>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</si>
  <si>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</si>
  <si>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</si>
  <si>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</si>
  <si>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</si>
  <si>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</si>
  <si>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</si>
  <si>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</si>
  <si>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</si>
  <si>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</si>
  <si>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</si>
  <si>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</si>
  <si>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</si>
  <si>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</si>
  <si>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</si>
  <si>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</si>
  <si>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</si>
  <si>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</si>
  <si>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</si>
  <si>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</si>
  <si>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</si>
  <si>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</si>
  <si>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</si>
  <si>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</si>
  <si>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</si>
  <si>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</si>
  <si>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</si>
  <si>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</si>
  <si>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</si>
  <si>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</si>
  <si>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</si>
  <si>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</si>
  <si>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</si>
  <si>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</si>
  <si>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</si>
  <si>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</si>
  <si>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</si>
  <si>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</si>
  <si>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</si>
  <si>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</si>
  <si>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</si>
  <si>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</si>
  <si>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</si>
  <si>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</si>
  <si>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</si>
  <si>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</si>
  <si>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</si>
  <si>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</si>
  <si>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</si>
  <si>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</si>
  <si>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</si>
  <si>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</si>
  <si>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</si>
  <si>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</si>
  <si>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</si>
  <si>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</si>
  <si>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</si>
  <si>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</si>
  <si>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</si>
  <si>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</si>
  <si>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</si>
  <si>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</si>
  <si>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</si>
  <si>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</si>
  <si>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</si>
  <si>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</si>
  <si>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</si>
  <si>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</si>
  <si>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</si>
  <si>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</si>
  <si>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</si>
  <si>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</si>
  <si>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</si>
  <si>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</si>
  <si>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</si>
  <si>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</si>
  <si>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</si>
  <si>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</si>
  <si>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</si>
  <si>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</si>
  <si>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</si>
  <si>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</si>
  <si>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</si>
  <si>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</si>
  <si>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</si>
  <si>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</si>
  <si>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</si>
  <si>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</si>
  <si>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</si>
  <si>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</si>
  <si>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</si>
  <si>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</si>
  <si>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</si>
  <si>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</si>
  <si>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</si>
  <si>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</si>
  <si>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</si>
  <si>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</si>
  <si>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</si>
  <si>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</si>
  <si>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</si>
  <si>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</si>
  <si>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</si>
  <si>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</si>
  <si>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</si>
  <si>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</si>
  <si>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</si>
  <si>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</si>
  <si>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</si>
  <si>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</si>
  <si>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</si>
  <si>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</si>
  <si>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</si>
  <si>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</si>
  <si>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</si>
  <si>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</si>
  <si>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</si>
  <si>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</si>
  <si>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</si>
  <si>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</si>
  <si>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</si>
  <si>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</si>
  <si>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</si>
  <si>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</si>
  <si>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</si>
  <si>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</si>
  <si>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</si>
  <si>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</si>
  <si>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</si>
  <si>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</si>
  <si>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</si>
  <si>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</si>
  <si>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</si>
  <si>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</si>
  <si>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</si>
  <si>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</si>
  <si>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</si>
  <si>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</si>
  <si>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</si>
  <si>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</si>
  <si>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</si>
  <si>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</si>
  <si>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</si>
  <si>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</si>
  <si>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</si>
  <si>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</si>
  <si>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</si>
  <si>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</si>
  <si>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</si>
  <si>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</si>
  <si>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</si>
  <si>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</si>
  <si>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</si>
  <si>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</si>
  <si>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</si>
  <si>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</si>
  <si>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</si>
  <si>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</si>
  <si>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</si>
  <si>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</si>
  <si>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</si>
  <si>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</si>
  <si>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</si>
  <si>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</si>
  <si>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</si>
  <si>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</si>
  <si>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</si>
  <si>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</si>
  <si>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</si>
  <si>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</si>
  <si>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</si>
  <si>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</si>
  <si>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</si>
  <si>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</si>
  <si>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</si>
  <si>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</si>
  <si>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</si>
  <si>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</si>
  <si>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</si>
  <si>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</si>
  <si>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</si>
  <si>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</si>
  <si>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</si>
  <si>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</si>
  <si>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</si>
  <si>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</si>
  <si>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</si>
  <si>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</si>
  <si>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</si>
  <si>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</si>
  <si>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</si>
  <si>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</si>
  <si>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</si>
  <si>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</si>
  <si>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</si>
  <si>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</si>
  <si>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</si>
  <si>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</si>
  <si>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</si>
  <si>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</si>
  <si>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</si>
  <si>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</si>
  <si>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</si>
  <si>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</si>
  <si>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</si>
  <si>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</si>
  <si>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</si>
  <si>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</si>
  <si>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</si>
  <si>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</si>
  <si>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</si>
  <si>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</si>
  <si>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</si>
  <si>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</si>
  <si>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</si>
  <si>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</si>
  <si>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</si>
  <si>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</si>
  <si>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</si>
  <si>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</si>
  <si>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</si>
  <si>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</si>
  <si>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</si>
  <si>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</si>
  <si>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</si>
  <si>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</si>
  <si>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</si>
  <si>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</si>
  <si>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</si>
  <si>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</si>
  <si>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</si>
  <si>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</si>
  <si>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</si>
  <si>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</si>
  <si>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</si>
  <si>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</si>
  <si>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</si>
  <si>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</si>
  <si>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</si>
  <si>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</si>
  <si>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</si>
  <si>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</si>
  <si>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</si>
  <si>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</si>
  <si>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</si>
  <si>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</si>
  <si>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</si>
  <si>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</si>
  <si>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</si>
  <si>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</si>
  <si>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</si>
  <si>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</si>
  <si>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</si>
  <si>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</si>
  <si>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</si>
  <si>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</si>
  <si>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</si>
  <si>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</si>
  <si>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</si>
  <si>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</si>
  <si>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</si>
  <si>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</si>
  <si>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</si>
  <si>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</si>
  <si>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</si>
  <si>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</si>
  <si>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</si>
  <si>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</si>
  <si>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</si>
  <si>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</si>
  <si>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</si>
  <si>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</si>
  <si>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</si>
  <si>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</si>
  <si>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</si>
  <si>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</si>
  <si>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</si>
  <si>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</si>
  <si>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</si>
  <si>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</si>
  <si>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</si>
  <si>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</si>
  <si>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</si>
  <si>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</si>
  <si>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</si>
  <si>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</si>
  <si>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</si>
  <si>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</si>
  <si>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</si>
  <si>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</si>
  <si>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</si>
  <si>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</si>
  <si>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</si>
  <si>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</si>
  <si>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</si>
  <si>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</si>
  <si>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</si>
  <si>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</si>
  <si>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</si>
  <si>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</si>
  <si>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</si>
  <si>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</si>
  <si>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</si>
  <si>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</si>
  <si>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</si>
  <si>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</si>
  <si>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</si>
  <si>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</si>
  <si>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</si>
  <si>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</si>
  <si>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</si>
  <si>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</si>
  <si>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</si>
  <si>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</si>
  <si>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</si>
  <si>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</si>
  <si>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</si>
  <si>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</si>
  <si>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</si>
  <si>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</si>
  <si>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</si>
  <si>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</si>
  <si>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</si>
  <si>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</si>
  <si>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</si>
  <si>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</si>
  <si>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</si>
  <si>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</si>
  <si>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</si>
  <si>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</si>
  <si>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</si>
  <si>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</si>
  <si>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</si>
  <si>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</si>
  <si>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</si>
  <si>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</si>
  <si>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</si>
  <si>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</si>
  <si>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</si>
  <si>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</si>
  <si>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</si>
  <si>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</si>
  <si>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</si>
  <si>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</si>
  <si>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</si>
  <si>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</si>
  <si>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</si>
  <si>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</si>
  <si>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</si>
  <si>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</si>
  <si>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</si>
  <si>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</si>
  <si>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</si>
  <si>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</si>
  <si>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</si>
  <si>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</si>
  <si>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</si>
  <si>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</si>
  <si>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</si>
  <si>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</si>
  <si>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</si>
  <si>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</si>
  <si>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</si>
  <si>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</si>
  <si>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</si>
  <si>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</si>
  <si>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</si>
  <si>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</si>
  <si>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</si>
  <si>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</si>
  <si>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</si>
  <si>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</si>
  <si>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</si>
  <si>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</si>
  <si>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</si>
  <si>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</si>
  <si>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</si>
  <si>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</si>
  <si>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</si>
  <si>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</si>
  <si>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</si>
  <si>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</si>
  <si>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</si>
  <si>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</si>
  <si>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</si>
  <si>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</si>
  <si>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</si>
  <si>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</si>
  <si>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</si>
  <si>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</si>
  <si>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</si>
  <si>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</si>
  <si>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</si>
  <si>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</si>
  <si>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</si>
  <si>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</si>
  <si>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</si>
  <si>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</si>
  <si>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</si>
  <si>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</si>
  <si>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</si>
  <si>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</si>
  <si>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</si>
  <si>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</si>
  <si>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</si>
  <si>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</si>
  <si>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</si>
  <si>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</si>
  <si>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</si>
  <si>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</si>
  <si>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</si>
  <si>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</si>
  <si>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</si>
  <si>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</si>
  <si>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</si>
  <si>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</si>
  <si>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</si>
  <si>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</si>
  <si>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</si>
  <si>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</si>
  <si>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</si>
  <si>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</si>
  <si>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</si>
  <si>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</si>
  <si>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</si>
  <si>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</si>
  <si>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</si>
  <si>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</si>
  <si>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</si>
  <si>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</si>
  <si>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</si>
  <si>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</si>
  <si>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</si>
  <si>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</si>
  <si>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</si>
  <si>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</si>
  <si>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</si>
  <si>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</si>
  <si>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</si>
  <si>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</si>
  <si>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</si>
  <si>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</si>
  <si>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</si>
  <si>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</si>
  <si>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</si>
  <si>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</si>
  <si>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</si>
  <si>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</si>
  <si>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</si>
  <si>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</si>
  <si>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</si>
  <si>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</si>
  <si>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</si>
  <si>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</si>
  <si>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</si>
  <si>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</si>
  <si>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</si>
  <si>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</si>
  <si>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</si>
  <si>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</si>
  <si>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</si>
  <si>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</si>
  <si>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</si>
  <si>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</si>
  <si>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</si>
  <si>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</si>
  <si>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</si>
  <si>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</si>
  <si>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</si>
  <si>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</si>
  <si>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</si>
  <si>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</si>
  <si>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</si>
  <si>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</si>
  <si>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</si>
  <si>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</si>
  <si>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</si>
  <si>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</si>
  <si>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</si>
  <si>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</si>
  <si>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</si>
  <si>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</si>
  <si>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</si>
  <si>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</si>
  <si>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</si>
  <si>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</si>
  <si>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</si>
  <si>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</si>
  <si>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</si>
  <si>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</si>
  <si>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</si>
  <si>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</si>
  <si>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</si>
  <si>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</si>
  <si>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</si>
  <si>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</si>
  <si>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</si>
  <si>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</si>
  <si>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</si>
  <si>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</si>
  <si>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</si>
  <si>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</si>
  <si>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</si>
  <si>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</si>
  <si>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</si>
  <si>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</si>
  <si>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</si>
  <si>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</si>
  <si>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</si>
  <si>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</si>
  <si>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</si>
  <si>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</si>
  <si>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</si>
  <si>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</si>
  <si>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</si>
  <si>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</si>
  <si>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</si>
  <si>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</si>
  <si>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</si>
  <si>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</si>
  <si>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</si>
  <si>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</si>
  <si>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</si>
  <si>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</si>
  <si>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</si>
  <si>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</si>
  <si>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</si>
  <si>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</si>
  <si>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</si>
  <si>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</si>
  <si>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</si>
  <si>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</si>
  <si>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</si>
  <si>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</si>
  <si>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</si>
  <si>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</si>
  <si>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</si>
  <si>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</si>
  <si>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</si>
  <si>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</si>
  <si>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</si>
  <si>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</si>
  <si>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</si>
  <si>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</si>
  <si>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</si>
  <si>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</si>
  <si>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</si>
  <si>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</si>
  <si>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</si>
  <si>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</si>
  <si>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</si>
  <si>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</si>
  <si>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</si>
  <si>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</si>
  <si>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</si>
  <si>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</si>
  <si>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</si>
  <si>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</si>
  <si>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</si>
  <si>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</si>
  <si>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</si>
  <si>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</si>
  <si>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</si>
  <si>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</si>
  <si>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</si>
  <si>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</si>
  <si>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</si>
  <si>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</si>
  <si>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</si>
  <si>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</si>
  <si>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</si>
  <si>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</si>
  <si>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</si>
  <si>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</si>
  <si>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</si>
  <si>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</si>
  <si>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</si>
  <si>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</si>
  <si>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</si>
  <si>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</si>
  <si>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</si>
  <si>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</si>
  <si>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</si>
  <si>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</si>
  <si>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</si>
  <si>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</si>
  <si>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</si>
  <si>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</si>
  <si>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</si>
  <si>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</si>
  <si>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</si>
  <si>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</si>
  <si>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</si>
  <si>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</si>
  <si>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</si>
  <si>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</si>
  <si>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</si>
  <si>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</si>
  <si>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</si>
  <si>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</si>
  <si>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</si>
  <si>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</si>
  <si>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</si>
  <si>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</si>
  <si>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</si>
  <si>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</si>
  <si>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</si>
  <si>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</si>
  <si>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</si>
  <si>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</si>
  <si>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</si>
  <si>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</si>
  <si>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</si>
  <si>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</si>
  <si>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</si>
  <si>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</si>
  <si>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</si>
  <si>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</si>
  <si>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</si>
  <si>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</si>
  <si>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</si>
  <si>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</si>
  <si>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</si>
  <si>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</si>
  <si>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</si>
  <si>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</si>
  <si>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</si>
  <si>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</si>
  <si>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</si>
  <si>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</si>
  <si>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</si>
  <si>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</si>
  <si>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</si>
  <si>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</si>
  <si>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</si>
  <si>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</si>
  <si>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</si>
  <si>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</si>
  <si>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</si>
  <si>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</si>
  <si>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</si>
  <si>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</si>
  <si>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</si>
  <si>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</si>
  <si>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</si>
  <si>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</si>
  <si>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</si>
  <si>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</si>
  <si>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</si>
  <si>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</si>
  <si>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</si>
  <si>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</si>
  <si>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</si>
  <si>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</si>
  <si>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</si>
  <si>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</si>
  <si>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</si>
  <si>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</si>
  <si>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</si>
  <si>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</si>
  <si>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</si>
  <si>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</si>
  <si>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</si>
  <si>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</si>
  <si>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</si>
  <si>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</si>
  <si>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</si>
  <si>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</si>
  <si>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</si>
  <si>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</si>
  <si>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</si>
  <si>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</si>
  <si>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</si>
  <si>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</si>
  <si>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</si>
  <si>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</si>
  <si>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</si>
  <si>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</si>
  <si>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</si>
  <si>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</si>
  <si>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</si>
  <si>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</si>
  <si>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</si>
  <si>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</si>
  <si>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</si>
  <si>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</si>
  <si>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</si>
  <si>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</si>
  <si>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</si>
  <si>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</si>
  <si>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</si>
  <si>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</si>
  <si>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</si>
  <si>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</si>
  <si>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</si>
  <si>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</si>
  <si>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</si>
  <si>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</si>
  <si>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</si>
  <si>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</si>
  <si>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</si>
  <si>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</si>
  <si>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</si>
  <si>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</si>
  <si>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</si>
  <si>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</si>
  <si>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</si>
  <si>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</si>
  <si>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</si>
  <si>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</si>
  <si>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</si>
  <si>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</si>
  <si>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</si>
  <si>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</si>
  <si>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</si>
  <si>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</si>
  <si>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</si>
  <si>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</si>
  <si>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</si>
  <si>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</si>
  <si>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</si>
  <si>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</si>
  <si>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</si>
  <si>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</si>
  <si>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</si>
  <si>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</si>
  <si>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</si>
  <si>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</si>
  <si>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</si>
  <si>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</si>
  <si>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</si>
  <si>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</si>
  <si>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</si>
  <si>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</si>
  <si>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</si>
  <si>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</si>
  <si>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</si>
  <si>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</si>
  <si>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</si>
  <si>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</si>
  <si>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</si>
  <si>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</si>
  <si>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</si>
  <si>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</si>
  <si>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</si>
  <si>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</si>
  <si>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</si>
  <si>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</si>
  <si>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</si>
  <si>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</si>
  <si>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</si>
  <si>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</si>
  <si>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</si>
  <si>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</si>
  <si>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</si>
  <si>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</si>
  <si>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</si>
  <si>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</si>
  <si>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</si>
  <si>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</si>
  <si>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</si>
  <si>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</si>
  <si>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</si>
  <si>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</si>
  <si>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</si>
  <si>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</si>
  <si>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</si>
  <si>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</si>
  <si>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</si>
  <si>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</si>
  <si>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</si>
  <si>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</si>
  <si>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</si>
  <si>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</si>
  <si>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</si>
  <si>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</si>
  <si>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</si>
  <si>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</si>
  <si>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</si>
  <si>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</si>
  <si>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</si>
  <si>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</si>
  <si>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</si>
  <si>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</si>
  <si>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</si>
  <si>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</si>
  <si>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</si>
  <si>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</si>
  <si>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</si>
  <si>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</si>
  <si>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</si>
  <si>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</si>
  <si>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</si>
  <si>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</si>
  <si>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</si>
  <si>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</si>
  <si>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</si>
  <si>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</si>
  <si>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</si>
  <si>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</si>
  <si>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</si>
  <si>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</si>
  <si>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</si>
  <si>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</si>
  <si>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</si>
  <si>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</si>
  <si>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</si>
  <si>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</si>
  <si>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</si>
  <si>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</si>
  <si>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</si>
  <si>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</si>
  <si>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</si>
  <si>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</si>
  <si>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</si>
  <si>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</si>
  <si>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</si>
  <si>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</si>
  <si>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</si>
  <si>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</si>
  <si>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</si>
  <si>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</si>
  <si>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</si>
  <si>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</si>
  <si>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</si>
  <si>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</si>
  <si>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</si>
  <si>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</si>
  <si>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</si>
  <si>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</si>
  <si>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</si>
  <si>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</si>
  <si>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</si>
  <si>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</si>
  <si>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</si>
  <si>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</si>
  <si>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</si>
  <si>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</si>
  <si>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</si>
  <si>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</si>
  <si>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</si>
  <si>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</si>
  <si>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</si>
  <si>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</si>
  <si>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</si>
  <si>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</si>
  <si>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</si>
  <si>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</si>
  <si>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</si>
  <si>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</si>
  <si>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</si>
  <si>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</si>
  <si>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</si>
  <si>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</si>
  <si>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</si>
  <si>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</si>
  <si>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</si>
  <si>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</si>
  <si>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</si>
  <si>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</si>
  <si>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</si>
  <si>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</si>
  <si>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</si>
  <si>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</si>
  <si>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</si>
  <si>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</si>
  <si>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</si>
  <si>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</si>
  <si>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</si>
  <si>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</si>
  <si>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</si>
  <si>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</si>
  <si>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</si>
  <si>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</si>
  <si>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</si>
  <si>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</si>
  <si>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</si>
  <si>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</si>
  <si>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</si>
  <si>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</si>
  <si>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</si>
  <si>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</si>
  <si>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</si>
  <si>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</si>
  <si>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</si>
  <si>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</si>
  <si>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</si>
  <si>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</si>
  <si>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</si>
  <si>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</si>
  <si>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</si>
  <si>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</si>
  <si>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</si>
  <si>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</si>
  <si>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</si>
  <si>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</si>
  <si>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</si>
  <si>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</si>
  <si>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</si>
  <si>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</si>
  <si>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</si>
  <si>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</si>
  <si>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</si>
  <si>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</si>
  <si>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</si>
  <si>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</si>
  <si>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</si>
  <si>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</si>
  <si>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</si>
  <si>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</si>
  <si>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</si>
  <si>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</si>
  <si>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</si>
  <si>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</si>
  <si>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</si>
  <si>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</si>
  <si>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</si>
  <si>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</si>
  <si>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</si>
  <si>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</si>
  <si>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</si>
  <si>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</si>
  <si>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</si>
  <si>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</si>
  <si>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</si>
  <si>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</si>
  <si>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</si>
  <si>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</si>
  <si>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</si>
  <si>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</si>
  <si>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</si>
  <si>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</si>
  <si>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</si>
  <si>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</si>
  <si>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</si>
  <si>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</si>
  <si>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</si>
  <si>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</si>
  <si>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</si>
  <si>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</si>
  <si>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</si>
  <si>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</si>
  <si>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</si>
  <si>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</si>
  <si>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</si>
  <si>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</si>
  <si>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</si>
  <si>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</si>
  <si>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</si>
  <si>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</si>
  <si>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</si>
  <si>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</si>
  <si>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</si>
  <si>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</si>
  <si>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</si>
  <si>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</si>
  <si>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</si>
  <si>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</si>
  <si>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</si>
  <si>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</si>
  <si>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</si>
  <si>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</si>
  <si>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</si>
  <si>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</si>
  <si>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</si>
  <si>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</si>
  <si>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</si>
  <si>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</si>
  <si>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</si>
  <si>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</si>
  <si>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</si>
  <si>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</si>
  <si>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</si>
  <si>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</si>
  <si>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</si>
  <si>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</si>
  <si>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</si>
  <si>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</si>
  <si>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</si>
  <si>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</si>
  <si>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</si>
  <si>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</si>
  <si>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</si>
  <si>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</si>
  <si>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</si>
  <si>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</si>
  <si>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</si>
  <si>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</si>
  <si>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</si>
  <si>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</si>
  <si>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</si>
  <si>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</si>
  <si>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</si>
  <si>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</si>
  <si>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</si>
  <si>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</si>
  <si>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</si>
  <si>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</si>
  <si>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</si>
  <si>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</si>
  <si>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</si>
  <si>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</si>
  <si>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</si>
  <si>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</si>
  <si>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</si>
  <si>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</si>
  <si>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</si>
  <si>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</si>
  <si>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</si>
  <si>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</si>
  <si>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</si>
  <si>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</si>
  <si>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</si>
  <si>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</si>
  <si>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</si>
  <si>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</si>
  <si>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</si>
  <si>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</si>
  <si>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</si>
  <si>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</si>
  <si>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</si>
  <si>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</si>
  <si>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</si>
  <si>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</si>
  <si>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</si>
  <si>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</si>
  <si>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</si>
  <si>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</si>
  <si>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</si>
  <si>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</si>
  <si>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</si>
  <si>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</si>
  <si>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</si>
  <si>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</si>
  <si>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</si>
  <si>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</si>
  <si>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</si>
  <si>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</si>
  <si>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</si>
  <si>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</si>
  <si>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</si>
  <si>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</si>
  <si>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</si>
  <si>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</si>
  <si>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</si>
  <si>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</si>
  <si>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</si>
  <si>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</si>
  <si>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</si>
  <si>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</si>
  <si>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</si>
  <si>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</si>
  <si>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</si>
  <si>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</si>
  <si>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</si>
  <si>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</si>
  <si>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</si>
  <si>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</si>
  <si>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</si>
  <si>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</si>
  <si>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</si>
  <si>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</si>
  <si>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</si>
  <si>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</si>
  <si>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</si>
  <si>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</si>
  <si>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</si>
  <si>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</si>
  <si>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</si>
  <si>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</si>
  <si>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</si>
  <si>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</si>
  <si>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</si>
  <si>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</si>
  <si>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</si>
  <si>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</si>
  <si>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</si>
  <si>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</si>
  <si>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</si>
  <si>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</si>
  <si>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</si>
  <si>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</si>
  <si>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</si>
  <si>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</si>
  <si>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</si>
  <si>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</si>
  <si>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</si>
  <si>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</si>
  <si>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</si>
  <si>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</si>
  <si>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</si>
  <si>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</si>
  <si>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</si>
  <si>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</si>
  <si>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</si>
  <si>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</si>
  <si>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</si>
  <si>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</si>
  <si>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</si>
  <si>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</si>
  <si>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</si>
  <si>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</si>
  <si>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</si>
  <si>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</si>
  <si>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</si>
  <si>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</si>
  <si>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</si>
  <si>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</si>
  <si>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</si>
  <si>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</si>
  <si>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</si>
  <si>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</si>
  <si>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</si>
  <si>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</si>
  <si>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</si>
  <si>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</si>
  <si>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</si>
  <si>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</si>
  <si>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</si>
  <si>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</si>
  <si>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</si>
  <si>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</si>
  <si>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</si>
  <si>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</si>
  <si>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</si>
  <si>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</si>
  <si>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</si>
  <si>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</si>
  <si>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</si>
  <si>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</si>
  <si>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</si>
  <si>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</si>
  <si>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</si>
  <si>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</si>
  <si>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</si>
  <si>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</si>
  <si>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</si>
  <si>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</si>
  <si>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</si>
  <si>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</si>
  <si>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</si>
  <si>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</si>
  <si>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</si>
  <si>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</si>
  <si>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</si>
  <si>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</si>
  <si>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</si>
  <si>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</si>
  <si>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</si>
  <si>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</si>
  <si>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</si>
  <si>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</si>
  <si>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</si>
  <si>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</si>
  <si>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</si>
  <si>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</si>
  <si>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</si>
  <si>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</si>
  <si>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</si>
  <si>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</si>
  <si>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</si>
  <si>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</si>
  <si>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</si>
  <si>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</si>
  <si>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</si>
  <si>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</si>
  <si>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</si>
  <si>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</si>
  <si>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</si>
  <si>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</si>
  <si>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</si>
  <si>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</si>
  <si>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</si>
  <si>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</si>
  <si>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</si>
  <si>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</si>
  <si>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</si>
  <si>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</si>
  <si>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</si>
  <si>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</si>
  <si>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</si>
  <si>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</si>
  <si>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</si>
  <si>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</si>
  <si>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</si>
  <si>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</si>
  <si>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</si>
  <si>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</si>
  <si>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</si>
  <si>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</si>
  <si>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</si>
  <si>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</si>
  <si>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</si>
  <si>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</si>
  <si>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</si>
  <si>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</si>
  <si>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</si>
  <si>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</si>
  <si>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</si>
  <si>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</si>
  <si>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</si>
  <si>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</si>
  <si>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</si>
  <si>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</si>
  <si>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</si>
  <si>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</si>
  <si>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</si>
  <si>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</si>
  <si>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</si>
  <si>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</si>
  <si>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</si>
  <si>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</si>
  <si>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</si>
  <si>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</si>
  <si>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</si>
  <si>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</si>
  <si>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</si>
  <si>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</si>
  <si>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</si>
  <si>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</si>
  <si>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</si>
  <si>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</si>
  <si>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</si>
  <si>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</si>
  <si>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</si>
  <si>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</si>
  <si>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</si>
  <si>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</si>
  <si>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</si>
  <si>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</si>
  <si>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</si>
  <si>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</si>
  <si>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</si>
  <si>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</si>
  <si>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</si>
  <si>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</si>
  <si>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</si>
  <si>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</si>
  <si>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</si>
  <si>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</si>
  <si>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</si>
  <si>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</si>
  <si>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</si>
  <si>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</si>
  <si>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</si>
  <si>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</si>
  <si>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</si>
  <si>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</si>
  <si>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</si>
  <si>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</si>
  <si>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</si>
  <si>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</si>
  <si>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</si>
  <si>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</si>
  <si>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</si>
  <si>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</si>
  <si>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</si>
  <si>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</si>
  <si>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</si>
  <si>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</si>
  <si>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</si>
  <si>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</si>
  <si>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</si>
  <si>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</si>
  <si>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</si>
  <si>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</si>
  <si>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</si>
  <si>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</si>
  <si>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</si>
  <si>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</si>
  <si>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</si>
  <si>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</si>
  <si>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</si>
  <si>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</si>
  <si>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</si>
  <si>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</si>
  <si>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</si>
  <si>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</si>
  <si>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</si>
  <si>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</si>
  <si>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</si>
  <si>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</si>
  <si>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</si>
  <si>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</si>
  <si>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</si>
  <si>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</si>
  <si>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</si>
  <si>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</si>
  <si>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</si>
  <si>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</si>
  <si>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</si>
  <si>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</si>
  <si>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</si>
  <si>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</si>
  <si>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</si>
  <si>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</si>
  <si>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</si>
  <si>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</si>
  <si>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</si>
  <si>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</si>
  <si>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</si>
  <si>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</si>
  <si>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</si>
  <si>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</si>
  <si>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</si>
  <si>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</si>
  <si>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</si>
  <si>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</si>
  <si>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</si>
  <si>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</si>
  <si>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</si>
  <si>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</si>
  <si>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</si>
  <si>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</si>
  <si>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</si>
  <si>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</si>
  <si>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</si>
  <si>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</si>
  <si>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</si>
  <si>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</si>
  <si>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</si>
  <si>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</si>
  <si>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</si>
  <si>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</si>
  <si>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</si>
  <si>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</si>
  <si>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</si>
  <si>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</si>
  <si>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</si>
  <si>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</si>
  <si>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</si>
  <si>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</si>
  <si>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</si>
  <si>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</si>
  <si>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</si>
  <si>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</si>
  <si>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</si>
  <si>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</si>
  <si>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</si>
  <si>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</si>
  <si>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</si>
  <si>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</si>
  <si>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</si>
  <si>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</si>
  <si>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</si>
  <si>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</si>
  <si>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</si>
  <si>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</si>
  <si>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</si>
  <si>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</si>
  <si>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</si>
  <si>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</si>
  <si>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</si>
  <si>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</si>
  <si>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</si>
  <si>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</si>
  <si>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</si>
  <si>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</si>
  <si>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</si>
  <si>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</si>
  <si>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</si>
  <si>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</si>
  <si>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</si>
  <si>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</si>
  <si>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</si>
  <si>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</si>
  <si>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</si>
  <si>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</si>
  <si>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</si>
  <si>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</si>
  <si>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</si>
  <si>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</si>
  <si>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</si>
  <si>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</si>
  <si>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</si>
  <si>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</si>
  <si>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</si>
  <si>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</si>
  <si>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</si>
  <si>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</si>
  <si>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</si>
  <si>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</si>
  <si>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</si>
  <si>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</si>
  <si>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</si>
  <si>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</si>
  <si>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</si>
  <si>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</si>
  <si>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</si>
  <si>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</si>
  <si>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</si>
  <si>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</si>
  <si>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</si>
  <si>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</si>
  <si>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</si>
  <si>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</si>
  <si>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</si>
  <si>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</si>
  <si>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</si>
  <si>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</si>
  <si>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</si>
  <si>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</si>
  <si>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</si>
  <si>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</si>
  <si>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</si>
  <si>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</si>
  <si>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</si>
  <si>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</si>
  <si>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</si>
  <si>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</si>
  <si>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</si>
  <si>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</si>
  <si>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</si>
  <si>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</si>
  <si>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</si>
  <si>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</si>
  <si>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</si>
  <si>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</si>
  <si>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</si>
  <si>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</si>
  <si>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</si>
  <si>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</si>
  <si>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</si>
  <si>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</si>
  <si>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</si>
  <si>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</si>
  <si>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</si>
  <si>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</si>
  <si>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</si>
  <si>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</si>
  <si>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</si>
  <si>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</si>
  <si>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</si>
  <si>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</si>
  <si>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</si>
  <si>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</si>
  <si>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</si>
  <si>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</si>
  <si>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</si>
  <si>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</si>
  <si>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</si>
  <si>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</si>
  <si>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</si>
  <si>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</si>
  <si>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</si>
  <si>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</si>
  <si>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</si>
  <si>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</si>
  <si>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</si>
  <si>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</si>
  <si>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</si>
  <si>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</si>
  <si>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</si>
  <si>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</si>
  <si>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</si>
  <si>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</si>
  <si>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</si>
  <si>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</si>
  <si>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</si>
  <si>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</si>
  <si>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</si>
  <si>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</si>
  <si>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</si>
  <si>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</si>
  <si>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</si>
  <si>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</si>
  <si>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</si>
  <si>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</si>
  <si>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</si>
  <si>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</si>
  <si>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</si>
  <si>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</si>
  <si>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</si>
  <si>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</si>
  <si>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</si>
  <si>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</si>
  <si>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</si>
  <si>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</si>
  <si>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</si>
  <si>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</si>
  <si>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</si>
  <si>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</si>
  <si>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</si>
  <si>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</si>
  <si>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</si>
  <si>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</si>
  <si>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</si>
  <si>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</si>
  <si>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</si>
  <si>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</si>
  <si>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</si>
  <si>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</si>
  <si>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</si>
  <si>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</si>
  <si>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</si>
  <si>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</si>
  <si>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</si>
  <si>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</si>
  <si>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</si>
  <si>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</si>
  <si>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</si>
  <si>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</si>
  <si>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</si>
  <si>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</si>
  <si>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</si>
  <si>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</si>
  <si>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</si>
  <si>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</si>
  <si>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</si>
  <si>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</si>
  <si>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</si>
  <si>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</si>
  <si>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</si>
  <si>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</si>
  <si>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</si>
  <si>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</si>
  <si>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</si>
  <si>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</si>
  <si>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</si>
  <si>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</si>
  <si>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</si>
  <si>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</si>
  <si>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</si>
  <si>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</si>
  <si>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</si>
  <si>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</si>
  <si>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</si>
  <si>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</si>
  <si>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</si>
  <si>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</si>
  <si>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</si>
  <si>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</si>
  <si>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</si>
  <si>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</si>
  <si>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</si>
  <si>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</si>
  <si>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</si>
  <si>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</si>
  <si>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</si>
  <si>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</si>
  <si>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</si>
  <si>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</si>
  <si>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</si>
  <si>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</si>
  <si>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</si>
  <si>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</si>
  <si>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</si>
  <si>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</si>
  <si>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</si>
  <si>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</si>
  <si>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</si>
  <si>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</si>
  <si>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</si>
  <si>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</si>
  <si>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</si>
  <si>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</si>
  <si>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</si>
  <si>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</si>
  <si>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</si>
  <si>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</si>
  <si>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</si>
  <si>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</si>
  <si>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</si>
  <si>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</si>
  <si>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</si>
  <si>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</si>
  <si>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</si>
  <si>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</si>
  <si>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</si>
  <si>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</si>
  <si>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</si>
  <si>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</si>
  <si>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</si>
  <si>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</si>
  <si>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</si>
  <si>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</si>
  <si>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</si>
  <si>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</si>
  <si>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</si>
  <si>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</si>
  <si>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</si>
  <si>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</si>
  <si>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</si>
  <si>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</si>
  <si>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</si>
  <si>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</si>
  <si>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</si>
  <si>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</si>
  <si>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</si>
  <si>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</si>
  <si>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</si>
  <si>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</si>
  <si>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</si>
  <si>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</si>
  <si>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</si>
  <si>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</si>
  <si>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</si>
  <si>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</si>
  <si>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</si>
  <si>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</si>
  <si>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</si>
  <si>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</si>
  <si>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</si>
  <si>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</si>
  <si>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</si>
  <si>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</si>
  <si>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</si>
  <si>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</si>
  <si>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</si>
  <si>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</si>
  <si>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</si>
  <si>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</si>
  <si>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</si>
  <si>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</si>
  <si>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</si>
  <si>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</si>
  <si>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</si>
  <si>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</si>
  <si>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</si>
  <si>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</si>
  <si>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</si>
  <si>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</si>
  <si>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</si>
  <si>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</si>
  <si>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</si>
  <si>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</si>
  <si>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</si>
  <si>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</si>
  <si>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</si>
  <si>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</si>
  <si>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</si>
  <si>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</si>
  <si>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</si>
  <si>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</si>
  <si>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</si>
  <si>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</si>
  <si>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</si>
  <si>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</si>
  <si>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</si>
  <si>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</si>
  <si>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</si>
  <si>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</si>
  <si>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</si>
  <si>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</si>
  <si>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</si>
  <si>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</si>
  <si>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</si>
  <si>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</si>
  <si>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</si>
  <si>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</si>
  <si>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</si>
  <si>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</si>
  <si>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</si>
  <si>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</si>
  <si>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</si>
  <si>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</si>
  <si>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</si>
  <si>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</si>
  <si>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</si>
  <si>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</si>
  <si>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</si>
  <si>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</si>
  <si>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</si>
  <si>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</si>
  <si>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</si>
  <si>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</si>
  <si>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</si>
  <si>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</si>
  <si>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</si>
  <si>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</si>
  <si>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</si>
  <si>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</si>
  <si>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</si>
  <si>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</si>
  <si>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</si>
  <si>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</si>
  <si>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</si>
  <si>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</si>
  <si>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</si>
  <si>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</si>
  <si>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</si>
  <si>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</si>
  <si>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</si>
  <si>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</si>
  <si>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</si>
  <si>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</si>
  <si>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</si>
  <si>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</si>
  <si>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</si>
  <si>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</si>
  <si>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</si>
  <si>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</si>
  <si>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</si>
  <si>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</si>
  <si>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</si>
  <si>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</si>
  <si>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</si>
  <si>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</si>
  <si>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</si>
  <si>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</si>
  <si>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</si>
  <si>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</si>
  <si>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</si>
  <si>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</si>
  <si>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</si>
  <si>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</si>
  <si>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</si>
  <si>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</si>
  <si>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</si>
  <si>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</si>
  <si>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</si>
  <si>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</si>
  <si>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</si>
  <si>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</si>
  <si>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</si>
  <si>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</si>
  <si>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</si>
  <si>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</si>
  <si>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</si>
  <si>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</si>
  <si>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</si>
  <si>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</si>
  <si>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</si>
  <si>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</si>
  <si>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</si>
  <si>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</si>
  <si>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</si>
  <si>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</si>
  <si>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</si>
  <si>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</si>
  <si>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</si>
  <si>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</si>
  <si>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</si>
  <si>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</si>
  <si>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</si>
  <si>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</si>
  <si>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</si>
  <si>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</si>
  <si>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</si>
  <si>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</si>
  <si>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</si>
  <si>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</si>
  <si>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</si>
  <si>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</si>
  <si>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</si>
  <si>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</si>
  <si>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</si>
  <si>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</si>
  <si>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</si>
  <si>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</si>
  <si>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</si>
  <si>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</si>
  <si>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</si>
  <si>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</si>
  <si>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</si>
  <si>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</si>
  <si>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</si>
  <si>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</si>
  <si>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</si>
  <si>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</si>
  <si>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</si>
  <si>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</si>
  <si>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</si>
  <si>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</si>
  <si>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</si>
  <si>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</si>
  <si>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</si>
  <si>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</si>
  <si>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</si>
  <si>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</si>
  <si>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</si>
  <si>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</si>
  <si>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</si>
  <si>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</si>
  <si>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</si>
  <si>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</si>
  <si>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</si>
  <si>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</si>
  <si>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</si>
  <si>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</si>
  <si>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</si>
  <si>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</si>
  <si>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</si>
  <si>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</si>
  <si>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</si>
  <si>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</si>
  <si>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</si>
  <si>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</si>
  <si>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</si>
  <si>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</si>
  <si>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</si>
  <si>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</si>
  <si>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</si>
  <si>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</si>
  <si>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</si>
  <si>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</si>
  <si>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</si>
  <si>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</si>
  <si>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</si>
  <si>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</si>
  <si>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</si>
  <si>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</si>
  <si>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</si>
  <si>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</si>
  <si>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</si>
  <si>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</si>
  <si>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</si>
  <si>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</si>
  <si>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</si>
  <si>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</si>
  <si>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</si>
  <si>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</si>
  <si>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</si>
  <si>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</si>
  <si>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</si>
  <si>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</si>
  <si>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</si>
  <si>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</si>
  <si>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</si>
  <si>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</si>
  <si>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</si>
  <si>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</si>
  <si>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</si>
  <si>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</si>
  <si>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</si>
  <si>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</si>
  <si>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</si>
  <si>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</si>
  <si>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</si>
  <si>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</si>
  <si>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</si>
  <si>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</si>
  <si>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</si>
  <si>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</si>
  <si>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</si>
  <si>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</si>
  <si>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</si>
  <si>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</si>
  <si>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</si>
  <si>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</si>
  <si>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</si>
  <si>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</si>
  <si>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</si>
  <si>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</si>
  <si>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</si>
  <si>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</si>
  <si>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</si>
  <si>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</si>
  <si>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</si>
  <si>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</si>
  <si>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</si>
  <si>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</si>
  <si>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</si>
  <si>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</si>
  <si>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</si>
  <si>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</si>
  <si>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</si>
  <si>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</si>
  <si>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</si>
  <si>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</si>
  <si>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</si>
  <si>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</si>
  <si>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</si>
  <si>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</si>
  <si>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</si>
  <si>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</si>
  <si>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</si>
  <si>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</si>
  <si>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</si>
  <si>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</si>
  <si>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</si>
  <si>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</si>
  <si>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</si>
  <si>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</si>
  <si>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</si>
  <si>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</si>
  <si>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</si>
  <si>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</si>
  <si>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</si>
  <si>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</si>
  <si>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</si>
  <si>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</si>
  <si>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</si>
  <si>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</si>
  <si>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</si>
  <si>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</si>
  <si>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</si>
  <si>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</si>
  <si>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</si>
  <si>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</si>
  <si>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</si>
  <si>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</si>
  <si>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</si>
  <si>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</si>
  <si>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</si>
  <si>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</si>
  <si>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</si>
  <si>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</si>
  <si>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</si>
  <si>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</si>
  <si>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</si>
  <si>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</si>
  <si>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</si>
  <si>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</si>
  <si>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</si>
  <si>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</si>
  <si>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</si>
  <si>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</si>
  <si>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</si>
  <si>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</si>
  <si>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</si>
  <si>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</si>
  <si>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</si>
  <si>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</si>
  <si>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</si>
  <si>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</si>
  <si>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</si>
  <si>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</si>
  <si>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</si>
  <si>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</si>
  <si>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</si>
  <si>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</si>
  <si>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</si>
  <si>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</si>
  <si>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</si>
  <si>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</si>
  <si>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</si>
  <si>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</si>
  <si>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</si>
  <si>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</si>
  <si>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</si>
  <si>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</si>
  <si>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</si>
  <si>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</si>
  <si>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</si>
  <si>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</si>
  <si>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</si>
  <si>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</si>
  <si>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</si>
  <si>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</si>
  <si>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</si>
  <si>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</si>
  <si>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</si>
  <si>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</si>
  <si>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</si>
  <si>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</si>
  <si>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</si>
  <si>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</si>
  <si>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</si>
  <si>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</si>
  <si>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</si>
  <si>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</si>
  <si>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</si>
  <si>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</si>
  <si>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</si>
  <si>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</si>
  <si>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</si>
  <si>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</si>
  <si>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</si>
  <si>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</si>
  <si>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</si>
  <si>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</si>
  <si>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</si>
  <si>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</si>
  <si>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</si>
  <si>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</si>
  <si>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</si>
  <si>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</si>
  <si>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</si>
  <si>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</si>
  <si>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</si>
  <si>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</si>
  <si>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</si>
  <si>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</si>
  <si>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</si>
  <si>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</si>
  <si>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</si>
  <si>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</si>
  <si>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</si>
  <si>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</si>
  <si>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</si>
  <si>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</si>
  <si>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</si>
  <si>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</si>
  <si>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</si>
  <si>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</si>
  <si>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</si>
  <si>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</si>
  <si>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</si>
  <si>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</si>
  <si>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</si>
  <si>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</si>
  <si>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</si>
  <si>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</si>
  <si>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</si>
  <si>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</si>
  <si>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</si>
  <si>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</si>
  <si>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</si>
  <si>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</si>
  <si>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</si>
  <si>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</si>
  <si>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</si>
  <si>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</si>
  <si>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</si>
  <si>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</si>
  <si>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</si>
  <si>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</si>
  <si>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</si>
  <si>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</si>
  <si>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</si>
  <si>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</si>
  <si>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</si>
  <si>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</si>
  <si>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</si>
  <si>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</si>
  <si>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</si>
  <si>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</si>
  <si>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</si>
  <si>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</si>
  <si>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</si>
  <si>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</si>
  <si>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</si>
  <si>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</si>
  <si>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</si>
  <si>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</si>
  <si>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</si>
  <si>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</si>
  <si>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</si>
  <si>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</si>
  <si>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</si>
  <si>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</si>
  <si>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</si>
  <si>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</si>
  <si>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</si>
  <si>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</si>
  <si>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</si>
  <si>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</si>
  <si>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</si>
  <si>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</si>
  <si>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</si>
  <si>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</si>
  <si>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</si>
  <si>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</si>
  <si>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</si>
  <si>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</si>
  <si>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</si>
  <si>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</si>
  <si>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</si>
  <si>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</si>
  <si>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</si>
  <si>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</si>
  <si>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</si>
  <si>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</si>
  <si>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</si>
  <si>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</si>
  <si>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</si>
  <si>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</si>
  <si>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</si>
  <si>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</si>
  <si>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</si>
  <si>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</si>
  <si>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</si>
  <si>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</si>
  <si>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</si>
  <si>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</si>
  <si>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</si>
  <si>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</si>
  <si>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</si>
  <si>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</si>
  <si>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</si>
  <si>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</si>
  <si>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</si>
  <si>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</si>
  <si>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</si>
  <si>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</si>
  <si>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</si>
  <si>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</si>
  <si>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</si>
  <si>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</si>
  <si>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</si>
  <si>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</si>
  <si>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</si>
  <si>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</si>
  <si>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</si>
  <si>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</si>
  <si>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</si>
  <si>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</si>
  <si>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</si>
  <si>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</si>
  <si>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</si>
  <si>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</si>
  <si>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</si>
  <si>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</si>
  <si>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</si>
  <si>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</si>
  <si>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</si>
  <si>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</si>
  <si>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</si>
  <si>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</si>
  <si>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</si>
  <si>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</si>
  <si>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</si>
  <si>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</si>
  <si>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</si>
  <si>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</si>
  <si>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</si>
  <si>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</si>
  <si>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</si>
  <si>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</si>
  <si>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</si>
  <si>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</si>
  <si>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</si>
  <si>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</si>
  <si>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</si>
  <si>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</si>
  <si>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</si>
  <si>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</si>
  <si>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</si>
  <si>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</si>
  <si>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</si>
  <si>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</si>
  <si>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</si>
  <si>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</si>
  <si>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</si>
  <si>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</si>
  <si>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</si>
  <si>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</si>
  <si>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</si>
  <si>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</si>
  <si>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</si>
  <si>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</si>
  <si>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</si>
  <si>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</si>
  <si>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</si>
  <si>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</si>
  <si>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</si>
  <si>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</si>
  <si>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</si>
  <si>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</si>
  <si>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</si>
  <si>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</si>
  <si>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</si>
  <si>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</si>
  <si>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</si>
  <si>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</si>
  <si>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</si>
  <si>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</si>
  <si>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</si>
  <si>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</si>
  <si>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</si>
  <si>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</si>
  <si>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</si>
  <si>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</si>
  <si>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</si>
  <si>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</si>
  <si>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</si>
  <si>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</si>
  <si>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</si>
  <si>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</si>
  <si>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</si>
  <si>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</si>
  <si>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</si>
  <si>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</si>
  <si>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</si>
  <si>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</si>
  <si>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</si>
  <si>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</si>
  <si>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</si>
  <si>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</si>
  <si>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</si>
  <si>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</si>
  <si>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</si>
  <si>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</si>
  <si>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</si>
  <si>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</si>
  <si>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</si>
  <si>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</si>
  <si>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</si>
  <si>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</si>
  <si>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</si>
  <si>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</si>
  <si>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</si>
  <si>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</si>
  <si>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</si>
  <si>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</si>
  <si>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</si>
  <si>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</si>
  <si>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</si>
  <si>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</si>
  <si>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</si>
  <si>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</si>
  <si>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</si>
  <si>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</si>
  <si>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</si>
  <si>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</si>
  <si>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</si>
  <si>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</si>
  <si>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</si>
  <si>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</si>
  <si>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</si>
  <si>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</si>
  <si>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</si>
  <si>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</si>
  <si>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</si>
  <si>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</si>
  <si>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</si>
  <si>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</si>
  <si>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</si>
  <si>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</si>
  <si>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</si>
  <si>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</si>
  <si>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</si>
  <si>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</si>
  <si>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</si>
  <si>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</si>
  <si>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</si>
  <si>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</si>
  <si>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</si>
  <si>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</si>
  <si>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</si>
  <si>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</si>
  <si>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</si>
  <si>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</si>
  <si>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</si>
  <si>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</si>
  <si>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</si>
  <si>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</si>
  <si>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</si>
  <si>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</si>
  <si>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</si>
  <si>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</si>
  <si>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</si>
  <si>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</si>
  <si>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</si>
  <si>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</si>
  <si>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</si>
  <si>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</si>
  <si>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</si>
  <si>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</si>
  <si>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</si>
  <si>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</si>
  <si>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</si>
  <si>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</si>
  <si>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</si>
  <si>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</si>
  <si>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</si>
  <si>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</si>
  <si>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</si>
  <si>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</si>
  <si>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</si>
  <si>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</si>
  <si>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</si>
  <si>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</si>
  <si>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</si>
  <si>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</si>
  <si>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</si>
  <si>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</si>
  <si>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</si>
  <si>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</si>
  <si>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</si>
  <si>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</si>
  <si>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</si>
  <si>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</si>
  <si>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</si>
  <si>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</si>
  <si>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</si>
  <si>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</si>
  <si>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</si>
  <si>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</si>
  <si>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</si>
  <si>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</si>
  <si>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</si>
  <si>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</si>
  <si>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</si>
  <si>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</si>
  <si>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</si>
  <si>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</si>
  <si>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</si>
  <si>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</si>
  <si>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</si>
  <si>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</si>
  <si>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</si>
  <si>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</si>
  <si>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</si>
  <si>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</si>
  <si>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</si>
  <si>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</si>
  <si>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</si>
  <si>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</si>
  <si>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</si>
  <si>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</si>
  <si>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</si>
  <si>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</si>
  <si>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</si>
  <si>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</si>
  <si>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</si>
  <si>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</si>
  <si>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</si>
  <si>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</si>
  <si>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</si>
  <si>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</si>
  <si>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</si>
  <si>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</si>
  <si>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</si>
  <si>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</si>
  <si>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</si>
  <si>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</si>
  <si>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</si>
  <si>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</si>
  <si>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</si>
  <si>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</si>
  <si>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</si>
  <si>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</si>
  <si>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</si>
  <si>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</si>
  <si>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</si>
  <si>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</si>
  <si>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</si>
  <si>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</si>
  <si>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</si>
  <si>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</si>
  <si>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</si>
  <si>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</si>
  <si>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</si>
  <si>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</si>
  <si>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</si>
  <si>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</si>
  <si>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</si>
  <si>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</si>
  <si>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</si>
  <si>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</si>
  <si>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</si>
  <si>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</si>
  <si>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</si>
  <si>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</si>
  <si>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</si>
  <si>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</si>
  <si>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</si>
  <si>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</si>
  <si>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</si>
  <si>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</si>
  <si>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</si>
  <si>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</si>
  <si>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</si>
  <si>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</si>
  <si>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</si>
  <si>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</si>
  <si>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</si>
  <si>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</si>
  <si>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</si>
  <si>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</si>
  <si>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</si>
  <si>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</si>
  <si>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</si>
  <si>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</si>
  <si>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</si>
  <si>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</si>
  <si>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</si>
  <si>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</si>
  <si>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</si>
  <si>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</si>
  <si>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</si>
  <si>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</si>
  <si>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</si>
  <si>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</si>
  <si>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</si>
  <si>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</si>
  <si>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</si>
  <si>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</si>
  <si>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</si>
  <si>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</si>
  <si>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</si>
  <si>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</si>
  <si>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</si>
  <si>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</si>
  <si>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</si>
  <si>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</si>
  <si>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</si>
  <si>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</si>
  <si>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</si>
  <si>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</si>
  <si>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</si>
  <si>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</si>
  <si>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</si>
  <si>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</si>
  <si>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</si>
  <si>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</si>
  <si>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</si>
  <si>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</si>
  <si>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</si>
  <si>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</si>
  <si>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</si>
  <si>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</si>
  <si>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</si>
  <si>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</si>
  <si>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</si>
  <si>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</si>
  <si>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</si>
  <si>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</si>
  <si>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</si>
  <si>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</si>
  <si>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</si>
  <si>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</si>
  <si>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</si>
  <si>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</si>
  <si>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</si>
  <si>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</si>
  <si>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</si>
  <si>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</si>
  <si>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</si>
  <si>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</si>
  <si>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</si>
  <si>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</si>
  <si>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</si>
  <si>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</si>
  <si>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</si>
  <si>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</si>
  <si>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</si>
  <si>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</si>
  <si>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</si>
  <si>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</si>
  <si>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</si>
  <si>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</si>
  <si>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</si>
  <si>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</si>
  <si>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</si>
  <si>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</si>
  <si>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</si>
  <si>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</si>
  <si>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</si>
  <si>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</si>
  <si>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</si>
  <si>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</si>
  <si>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</si>
  <si>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</si>
  <si>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</si>
  <si>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</si>
  <si>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</si>
  <si>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</si>
  <si>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</si>
  <si>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</si>
  <si>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</si>
  <si>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</si>
  <si>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</si>
  <si>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</si>
  <si>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</si>
  <si>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</si>
  <si>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</si>
  <si>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</si>
  <si>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</si>
  <si>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</si>
  <si>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</si>
  <si>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</si>
  <si>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</si>
  <si>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</si>
  <si>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</si>
  <si>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</si>
  <si>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</si>
  <si>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</si>
  <si>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</si>
  <si>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</si>
  <si>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</si>
  <si>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</si>
  <si>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</si>
  <si>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</si>
  <si>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</si>
  <si>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</si>
  <si>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</si>
  <si>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</si>
  <si>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</si>
  <si>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</si>
  <si>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</si>
  <si>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</si>
  <si>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</si>
  <si>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</si>
  <si>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</si>
  <si>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</si>
  <si>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</si>
  <si>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</si>
  <si>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</si>
  <si>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</si>
  <si>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</si>
  <si>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</si>
  <si>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</si>
  <si>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</si>
  <si>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</si>
  <si>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</si>
  <si>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</si>
  <si>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</si>
  <si>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</si>
  <si>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</si>
  <si>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</si>
  <si>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</si>
  <si>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</si>
  <si>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</si>
  <si>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</si>
  <si>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</si>
  <si>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</si>
  <si>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</si>
  <si>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</si>
  <si>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</si>
  <si>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</si>
  <si>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</si>
  <si>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</si>
  <si>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</si>
  <si>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</si>
  <si>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</si>
  <si>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</si>
  <si>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</si>
  <si>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</si>
  <si>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</si>
  <si>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</si>
  <si>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</si>
  <si>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</si>
  <si>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</si>
  <si>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</si>
  <si>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</si>
  <si>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</si>
  <si>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</si>
  <si>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</si>
  <si>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</si>
  <si>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</si>
  <si>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</si>
  <si>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</si>
  <si>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</si>
  <si>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</si>
  <si>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</si>
  <si>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</si>
  <si>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</si>
  <si>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</si>
  <si>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</si>
  <si>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</si>
  <si>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</si>
  <si>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</si>
  <si>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</si>
  <si>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</si>
  <si>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</si>
  <si>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</si>
  <si>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</si>
  <si>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</si>
  <si>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</si>
  <si>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</si>
  <si>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</si>
  <si>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</si>
  <si>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</si>
  <si>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</si>
  <si>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</si>
  <si>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</si>
  <si>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</si>
  <si>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</si>
  <si>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</si>
  <si>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</si>
  <si>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</si>
  <si>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</si>
  <si>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</si>
  <si>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</si>
  <si>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</si>
  <si>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</si>
  <si>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</si>
  <si>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</si>
  <si>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</si>
  <si>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</si>
  <si>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</si>
  <si>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</si>
  <si>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</si>
  <si>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</si>
  <si>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</si>
  <si>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</si>
  <si>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</si>
  <si>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</si>
  <si>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</si>
  <si>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</si>
  <si>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</si>
  <si>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</si>
  <si>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</si>
  <si>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</si>
  <si>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</si>
  <si>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</si>
  <si>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</si>
  <si>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</si>
  <si>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</si>
  <si>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</si>
  <si>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</si>
  <si>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</si>
  <si>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</si>
  <si>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</si>
  <si>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</si>
  <si>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</si>
  <si>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</si>
  <si>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</si>
  <si>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</si>
  <si>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</si>
  <si>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</si>
  <si>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</si>
  <si>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</si>
  <si>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</si>
  <si>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</si>
  <si>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</si>
  <si>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</si>
  <si>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</si>
  <si>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</si>
  <si>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</si>
  <si>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</si>
  <si>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</si>
  <si>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</si>
  <si>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</si>
  <si>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</si>
  <si>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</si>
  <si>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</si>
  <si>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</si>
  <si>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</si>
  <si>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</si>
  <si>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</si>
  <si>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</si>
  <si>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</si>
  <si>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</si>
  <si>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</si>
  <si>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</si>
  <si>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</si>
  <si>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</si>
  <si>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</si>
  <si>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</si>
  <si>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</si>
  <si>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</si>
  <si>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</si>
  <si>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</si>
  <si>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</si>
  <si>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</si>
  <si>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</si>
  <si>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</si>
  <si>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</si>
  <si>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</si>
  <si>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</si>
  <si>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</si>
  <si>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</si>
  <si>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</si>
  <si>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</si>
  <si>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</si>
  <si>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</si>
  <si>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</si>
  <si>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</si>
  <si>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</si>
  <si>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</si>
  <si>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</si>
  <si>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</si>
  <si>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</si>
  <si>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</si>
  <si>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</si>
  <si>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</si>
  <si>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</si>
  <si>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</si>
  <si>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</si>
  <si>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</si>
  <si>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</si>
  <si>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</si>
  <si>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</si>
  <si>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</si>
  <si>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</si>
  <si>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</si>
  <si>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</si>
  <si>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</si>
  <si>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</si>
  <si>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</si>
  <si>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</si>
  <si>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</si>
  <si>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</si>
  <si>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</si>
  <si>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</si>
  <si>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</si>
  <si>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</si>
  <si>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</si>
  <si>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</si>
  <si>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</si>
  <si>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</si>
  <si>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</si>
  <si>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</si>
  <si>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</si>
  <si>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</si>
  <si>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</si>
  <si>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</si>
  <si>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</si>
  <si>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</si>
  <si>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</si>
  <si>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</si>
  <si>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</si>
  <si>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</si>
  <si>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</si>
  <si>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</si>
  <si>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</si>
  <si>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</si>
  <si>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</si>
  <si>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</si>
  <si>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</si>
  <si>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</si>
  <si>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</si>
  <si>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</si>
  <si>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</si>
  <si>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</si>
  <si>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</si>
  <si>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</si>
  <si>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</si>
  <si>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</si>
  <si>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</si>
  <si>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</si>
  <si>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</si>
  <si>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</si>
  <si>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</si>
  <si>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</si>
  <si>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</si>
  <si>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</si>
  <si>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</si>
  <si>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</si>
  <si>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</si>
  <si>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</si>
  <si>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</si>
  <si>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</si>
  <si>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</si>
  <si>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</si>
  <si>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</si>
  <si>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</si>
  <si>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</si>
  <si>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</si>
  <si>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</si>
  <si>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</si>
  <si>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</si>
  <si>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</si>
  <si>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</si>
  <si>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</si>
  <si>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</si>
  <si>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</si>
  <si>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</si>
  <si>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</si>
  <si>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</si>
  <si>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</si>
  <si>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</si>
  <si>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</si>
  <si>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</si>
  <si>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</si>
  <si>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</si>
  <si>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</si>
  <si>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</si>
  <si>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</si>
  <si>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</si>
  <si>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</si>
  <si>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</si>
  <si>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</si>
  <si>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</si>
  <si>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</si>
  <si>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</si>
  <si>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</si>
  <si>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</si>
  <si>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</si>
  <si>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</si>
  <si>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</si>
  <si>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</si>
  <si>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</si>
  <si>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</si>
  <si>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</si>
  <si>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</si>
  <si>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</si>
  <si>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</si>
  <si>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</si>
  <si>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</si>
  <si>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</si>
  <si>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</si>
  <si>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</si>
  <si>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</si>
  <si>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</si>
  <si>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</si>
  <si>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</si>
  <si>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</si>
  <si>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</si>
  <si>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</si>
  <si>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</si>
  <si>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</si>
  <si>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</si>
  <si>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</si>
  <si>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</si>
  <si>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</si>
  <si>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</si>
  <si>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</si>
  <si>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</si>
  <si>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</si>
  <si>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</si>
  <si>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</si>
  <si>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</si>
  <si>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</si>
  <si>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</si>
  <si>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</si>
  <si>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</si>
  <si>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</si>
  <si>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</si>
  <si>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</si>
  <si>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</si>
  <si>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</si>
  <si>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</si>
  <si>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</si>
  <si>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</si>
  <si>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</si>
  <si>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</si>
  <si>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</si>
  <si>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</si>
  <si>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</si>
  <si>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</si>
  <si>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</si>
  <si>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</si>
  <si>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</si>
  <si>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</si>
  <si>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</si>
  <si>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</si>
  <si>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</si>
  <si>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</si>
  <si>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</si>
  <si>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</si>
  <si>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</si>
  <si>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</si>
  <si>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</si>
  <si>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</si>
  <si>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</si>
  <si>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</si>
  <si>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</si>
  <si>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</si>
  <si>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</si>
  <si>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</si>
  <si>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</si>
  <si>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</si>
  <si>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</si>
  <si>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</si>
  <si>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</si>
  <si>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</si>
  <si>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</si>
  <si>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</si>
  <si>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</si>
  <si>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</si>
  <si>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</si>
  <si>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</si>
  <si>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</si>
  <si>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</si>
  <si>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</si>
  <si>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</si>
  <si>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</si>
  <si>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</si>
  <si>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</si>
  <si>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</si>
  <si>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</si>
  <si>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</si>
  <si>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</si>
  <si>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</si>
  <si>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</si>
  <si>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</si>
  <si>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</si>
  <si>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</si>
  <si>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</si>
  <si>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</si>
  <si>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</si>
  <si>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</si>
  <si>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</si>
  <si>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</si>
  <si>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</si>
  <si>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</si>
  <si>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</si>
  <si>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</si>
  <si>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</si>
  <si>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</si>
  <si>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</si>
  <si>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</si>
  <si>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</si>
  <si>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</si>
  <si>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</si>
  <si>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</si>
  <si>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</si>
  <si>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</si>
  <si>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</si>
  <si>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</si>
  <si>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</si>
  <si>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</si>
  <si>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</si>
  <si>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</si>
  <si>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</si>
  <si>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</si>
  <si>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</si>
  <si>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</si>
  <si>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</si>
  <si>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</si>
  <si>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</si>
  <si>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</si>
  <si>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</si>
  <si>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</si>
  <si>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</si>
  <si>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</si>
  <si>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</si>
  <si>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</si>
  <si>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</si>
  <si>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</si>
  <si>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</si>
  <si>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</si>
  <si>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</si>
  <si>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</si>
  <si>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</si>
  <si>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</si>
  <si>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</si>
  <si>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</si>
  <si>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</si>
  <si>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</si>
  <si>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</si>
  <si>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</si>
  <si>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</si>
  <si>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</si>
  <si>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</si>
  <si>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</si>
  <si>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</si>
  <si>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</si>
  <si>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</si>
  <si>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</si>
  <si>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</si>
  <si>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</si>
  <si>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</si>
  <si>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</si>
  <si>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</si>
  <si>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</si>
  <si>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</si>
  <si>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</si>
  <si>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</si>
  <si>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</si>
  <si>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</si>
  <si>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</si>
  <si>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</si>
  <si>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</si>
  <si>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</si>
  <si>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</si>
  <si>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</si>
  <si>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</si>
  <si>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</si>
  <si>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</si>
  <si>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</si>
  <si>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</si>
  <si>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</si>
  <si>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</si>
  <si>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</si>
  <si>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</si>
  <si>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</si>
  <si>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</si>
  <si>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</si>
  <si>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</si>
  <si>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</si>
  <si>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</si>
  <si>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</si>
  <si>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</si>
  <si>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</si>
  <si>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</si>
  <si>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</si>
  <si>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</si>
  <si>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</si>
  <si>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</si>
  <si>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</si>
  <si>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</si>
  <si>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</si>
  <si>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</si>
  <si>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</si>
  <si>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</si>
  <si>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</si>
  <si>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</si>
  <si>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</si>
  <si>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</si>
  <si>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</si>
  <si>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</si>
  <si>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</si>
  <si>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</si>
  <si>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</si>
  <si>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</si>
  <si>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</si>
  <si>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</si>
  <si>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</si>
  <si>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</si>
  <si>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</si>
  <si>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</si>
  <si>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</si>
  <si>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</si>
  <si>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</si>
  <si>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</si>
  <si>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</si>
  <si>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</si>
  <si>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</si>
  <si>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</si>
  <si>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</si>
  <si>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</si>
  <si>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</si>
  <si>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</si>
  <si>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</si>
  <si>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</si>
  <si>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</si>
  <si>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</si>
  <si>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</si>
  <si>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</si>
  <si>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</si>
  <si>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</si>
  <si>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</si>
  <si>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</si>
  <si>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</si>
  <si>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</si>
  <si>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</si>
  <si>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</si>
  <si>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</si>
  <si>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</si>
  <si>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</si>
  <si>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</si>
  <si>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</si>
  <si>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</si>
  <si>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</si>
  <si>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</si>
  <si>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</si>
  <si>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</si>
  <si>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</si>
  <si>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</si>
  <si>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</si>
  <si>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</si>
  <si>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</si>
  <si>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</si>
  <si>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</si>
  <si>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</si>
  <si>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</si>
  <si>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</si>
  <si>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</si>
  <si>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</si>
  <si>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</si>
  <si>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</si>
  <si>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</si>
  <si>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</si>
  <si>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</si>
  <si>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</si>
  <si>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</si>
  <si>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</si>
  <si>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</si>
  <si>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</si>
  <si>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</si>
  <si>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</si>
  <si>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</si>
  <si>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</si>
  <si>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</si>
  <si>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</si>
  <si>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</si>
  <si>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</si>
  <si>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</si>
  <si>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</si>
  <si>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</si>
  <si>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</si>
  <si>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</si>
  <si>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</si>
  <si>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</si>
  <si>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</si>
  <si>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</si>
  <si>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</si>
  <si>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</si>
  <si>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</si>
  <si>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</si>
  <si>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</si>
  <si>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</si>
  <si>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</si>
  <si>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</si>
  <si>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</si>
  <si>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</si>
  <si>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</si>
  <si>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</si>
  <si>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</si>
  <si>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</si>
  <si>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</si>
  <si>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</si>
  <si>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</si>
  <si>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</si>
  <si>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</si>
  <si>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</si>
  <si>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</si>
  <si>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</si>
  <si>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</si>
  <si>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</si>
  <si>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</si>
  <si>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</si>
  <si>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</si>
  <si>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</si>
  <si>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</si>
  <si>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</si>
  <si>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</si>
  <si>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</si>
  <si>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</si>
  <si>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</si>
  <si>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</si>
  <si>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</si>
  <si>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</si>
  <si>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</si>
  <si>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</si>
  <si>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</si>
  <si>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</si>
  <si>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</si>
  <si>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</si>
  <si>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</si>
  <si>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</si>
  <si>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</si>
  <si>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</si>
  <si>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</si>
  <si>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</si>
  <si>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</si>
  <si>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</si>
  <si>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</si>
  <si>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</si>
  <si>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</si>
  <si>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</si>
  <si>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</si>
  <si>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</si>
  <si>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</si>
  <si>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</si>
  <si>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</si>
  <si>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</si>
  <si>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</si>
  <si>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</si>
  <si>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</si>
  <si>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</si>
  <si>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</si>
  <si>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</si>
  <si>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</si>
  <si>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</si>
  <si>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</si>
  <si>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</si>
  <si>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</si>
  <si>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</si>
  <si>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</si>
  <si>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</si>
  <si>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</si>
  <si>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</si>
  <si>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</si>
  <si>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</si>
  <si>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</si>
  <si>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</si>
  <si>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</si>
  <si>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</si>
  <si>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</si>
  <si>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</si>
  <si>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</si>
  <si>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</si>
  <si>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</si>
  <si>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</si>
  <si>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</si>
  <si>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</si>
  <si>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</si>
  <si>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</si>
  <si>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</si>
  <si>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</si>
  <si>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</si>
  <si>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</si>
  <si>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</si>
  <si>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</si>
  <si>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</si>
  <si>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</si>
  <si>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</si>
  <si>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</si>
  <si>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</si>
  <si>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</si>
  <si>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</si>
  <si>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</si>
  <si>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</si>
  <si>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</si>
  <si>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</si>
  <si>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</si>
  <si>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</si>
  <si>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</si>
  <si>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</si>
  <si>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</si>
  <si>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</si>
  <si>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</si>
  <si>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</si>
  <si>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</si>
  <si>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</si>
  <si>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</si>
  <si>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</si>
  <si>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</si>
  <si>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</si>
  <si>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</si>
  <si>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</si>
  <si>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</si>
  <si>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</si>
  <si>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</si>
  <si>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</si>
  <si>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</si>
  <si>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</si>
  <si>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</si>
  <si>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</si>
  <si>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</si>
  <si>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</si>
  <si>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</si>
  <si>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</si>
  <si>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</si>
  <si>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</si>
  <si>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</si>
  <si>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</si>
  <si>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</si>
  <si>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</si>
  <si>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</si>
  <si>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</si>
  <si>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</si>
  <si>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</si>
  <si>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</si>
  <si>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</si>
  <si>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</si>
  <si>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</si>
  <si>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</si>
  <si>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</si>
  <si>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</si>
  <si>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</si>
  <si>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</si>
  <si>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</si>
  <si>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</si>
  <si>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</si>
  <si>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</si>
  <si>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</si>
  <si>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</si>
  <si>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</si>
  <si>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</si>
  <si>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</si>
  <si>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</si>
  <si>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</si>
  <si>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</si>
  <si>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</si>
  <si>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</si>
  <si>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</si>
  <si>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</si>
  <si>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</si>
  <si>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</si>
  <si>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</si>
  <si>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</si>
  <si>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</si>
  <si>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</si>
  <si>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</si>
  <si>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</si>
  <si>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</si>
  <si>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</si>
  <si>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</si>
  <si>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</si>
  <si>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</si>
  <si>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</si>
  <si>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</si>
  <si>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</si>
  <si>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</si>
  <si>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</si>
  <si>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</si>
  <si>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</si>
  <si>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</si>
  <si>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</si>
  <si>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</si>
  <si>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</si>
  <si>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</si>
  <si>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</si>
  <si>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</si>
  <si>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</si>
  <si>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</si>
  <si>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</si>
  <si>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</si>
  <si>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</si>
  <si>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</si>
  <si>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</si>
  <si>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</si>
  <si>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</si>
  <si>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</si>
  <si>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</si>
  <si>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</si>
  <si>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</si>
  <si>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</si>
  <si>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</si>
  <si>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</si>
  <si>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</si>
  <si>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</si>
  <si>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</si>
  <si>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</si>
  <si>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</si>
  <si>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</si>
  <si>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</si>
  <si>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</si>
  <si>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</si>
  <si>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</si>
  <si>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</si>
  <si>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</si>
  <si>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</si>
  <si>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</si>
  <si>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</si>
  <si>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</si>
  <si>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</si>
  <si>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</si>
  <si>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</si>
  <si>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</si>
  <si>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</si>
  <si>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</si>
  <si>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</si>
  <si>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</si>
  <si>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</si>
  <si>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</si>
  <si>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</si>
  <si>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</si>
  <si>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</si>
  <si>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</si>
  <si>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</si>
  <si>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</si>
  <si>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</si>
  <si>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</si>
  <si>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</si>
  <si>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</si>
  <si>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</si>
  <si>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</si>
  <si>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</si>
  <si>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</si>
  <si>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</si>
  <si>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</si>
  <si>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</si>
  <si>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</si>
  <si>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</si>
  <si>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</si>
  <si>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</si>
  <si>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</si>
  <si>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</si>
  <si>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</si>
  <si>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</si>
  <si>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</si>
  <si>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</si>
  <si>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</si>
  <si>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</si>
  <si>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</si>
  <si>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</si>
  <si>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</si>
  <si>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</si>
  <si>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</si>
  <si>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</si>
  <si>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</si>
  <si>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</si>
  <si>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</si>
  <si>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</si>
  <si>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</si>
  <si>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</si>
  <si>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</si>
  <si>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</si>
  <si>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</si>
  <si>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</si>
  <si>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</si>
  <si>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</si>
  <si>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</si>
  <si>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</si>
  <si>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</si>
  <si>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</si>
  <si>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</si>
  <si>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</si>
  <si>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</si>
  <si>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</si>
  <si>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</si>
  <si>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</si>
  <si>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</si>
  <si>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</si>
  <si>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</si>
  <si>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</si>
  <si>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</si>
  <si>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</si>
  <si>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</si>
  <si>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</si>
  <si>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</si>
  <si>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</si>
  <si>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</si>
  <si>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</si>
  <si>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</si>
  <si>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</si>
  <si>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</si>
  <si>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</si>
  <si>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</si>
  <si>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</si>
  <si>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</si>
  <si>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</si>
  <si>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</si>
  <si>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</si>
  <si>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</si>
  <si>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</si>
  <si>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</si>
  <si>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</si>
  <si>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</si>
  <si>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</si>
  <si>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</si>
  <si>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</si>
  <si>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</si>
  <si>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</si>
  <si>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</si>
  <si>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</si>
  <si>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</si>
  <si>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</si>
  <si>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</si>
  <si>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</si>
  <si>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</si>
  <si>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</si>
  <si>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</si>
  <si>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</si>
  <si>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</si>
  <si>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</si>
  <si>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</si>
  <si>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</si>
  <si>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</si>
  <si>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</si>
  <si>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</si>
  <si>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</si>
  <si>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</si>
  <si>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</si>
  <si>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</si>
  <si>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</si>
  <si>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</si>
  <si>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</si>
  <si>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</si>
  <si>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</si>
  <si>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</si>
  <si>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</si>
  <si>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</si>
  <si>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</si>
  <si>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</si>
  <si>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</si>
  <si>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</si>
  <si>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</si>
  <si>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</si>
  <si>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</si>
  <si>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</si>
  <si>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</si>
  <si>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</si>
  <si>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</si>
  <si>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</si>
  <si>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</si>
  <si>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</si>
  <si>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</si>
  <si>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</si>
  <si>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</si>
  <si>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</si>
  <si>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</si>
  <si>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</si>
  <si>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</si>
  <si>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</si>
  <si>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</si>
  <si>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</si>
  <si>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</si>
  <si>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</si>
  <si>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</si>
  <si>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</si>
  <si>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</si>
  <si>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</si>
  <si>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</si>
  <si>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</si>
  <si>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</si>
  <si>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</si>
  <si>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</si>
  <si>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</si>
  <si>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</si>
  <si>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</si>
  <si>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</si>
  <si>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</si>
  <si>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</si>
  <si>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</si>
  <si>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</si>
  <si>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</si>
  <si>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</si>
  <si>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</si>
  <si>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</si>
  <si>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</si>
  <si>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</si>
  <si>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</si>
  <si>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</si>
  <si>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</si>
  <si>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</si>
  <si>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</si>
  <si>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</si>
  <si>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</si>
  <si>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</si>
  <si>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</si>
  <si>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</si>
  <si>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</si>
  <si>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</si>
  <si>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</si>
  <si>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</si>
  <si>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</si>
  <si>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</si>
  <si>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</si>
  <si>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</si>
  <si>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</si>
  <si>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</si>
  <si>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</si>
  <si>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</si>
  <si>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</si>
  <si>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</si>
  <si>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</si>
  <si>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</si>
  <si>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</si>
  <si>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</si>
  <si>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</si>
  <si>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</si>
  <si>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</si>
  <si>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</si>
  <si>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</si>
  <si>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</si>
  <si>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</si>
  <si>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</si>
  <si>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</si>
  <si>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</si>
  <si>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</si>
  <si>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</si>
  <si>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</si>
  <si>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</si>
  <si>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</si>
  <si>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</si>
  <si>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</si>
  <si>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</si>
  <si>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</si>
  <si>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</si>
  <si>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</si>
  <si>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</si>
  <si>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</si>
  <si>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</si>
  <si>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</si>
  <si>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</si>
  <si>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</si>
  <si>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</si>
  <si>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</si>
  <si>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</si>
  <si>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</si>
  <si>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</si>
  <si>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</si>
  <si>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</si>
  <si>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</si>
  <si>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</si>
  <si>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</si>
  <si>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</si>
  <si>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</si>
  <si>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</si>
  <si>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</si>
  <si>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</si>
  <si>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</si>
  <si>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</si>
  <si>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</si>
  <si>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</si>
  <si>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</si>
  <si>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</si>
  <si>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</si>
  <si>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</si>
  <si>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</si>
  <si>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</si>
  <si>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</si>
  <si>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</si>
  <si>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</si>
  <si>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</si>
  <si>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</si>
  <si>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</si>
  <si>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</si>
  <si>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</si>
  <si>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</si>
  <si>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</si>
  <si>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</si>
  <si>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</si>
  <si>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</si>
  <si>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</si>
  <si>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</si>
  <si>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</si>
  <si>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</si>
  <si>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</si>
  <si>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</si>
  <si>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</si>
  <si>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</si>
  <si>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</si>
  <si>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</si>
  <si>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</si>
  <si>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</si>
  <si>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</si>
  <si>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</si>
  <si>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</si>
  <si>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</si>
  <si>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</si>
  <si>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</si>
  <si>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</si>
  <si>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</si>
  <si>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</si>
  <si>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</si>
  <si>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</si>
  <si>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</si>
  <si>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</si>
  <si>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</si>
  <si>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</si>
  <si>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</si>
  <si>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</si>
  <si>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</si>
  <si>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</si>
  <si>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</si>
  <si>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</si>
  <si>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</si>
  <si>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</si>
  <si>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</si>
  <si>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</si>
  <si>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</si>
  <si>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</si>
  <si>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</si>
  <si>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</si>
  <si>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</si>
  <si>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</si>
  <si>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</si>
  <si>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</si>
  <si>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</si>
  <si>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</si>
  <si>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</si>
  <si>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</si>
  <si>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</si>
  <si>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</si>
  <si>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</si>
  <si>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</si>
  <si>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</si>
  <si>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</si>
  <si>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</si>
  <si>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</si>
  <si>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</si>
  <si>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</si>
  <si>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</si>
  <si>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</si>
  <si>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</si>
  <si>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</si>
  <si>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</si>
  <si>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</si>
  <si>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</si>
  <si>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</si>
  <si>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</si>
  <si>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</si>
  <si>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</si>
  <si>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</si>
  <si>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</si>
  <si>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</si>
  <si>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</si>
  <si>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</si>
  <si>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</si>
  <si>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</si>
  <si>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</si>
  <si>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</si>
  <si>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</si>
  <si>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</si>
  <si>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</si>
  <si>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</si>
  <si>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</si>
  <si>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</si>
  <si>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</si>
  <si>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</si>
  <si>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</si>
  <si>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</si>
  <si>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</si>
  <si>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</si>
  <si>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</si>
  <si>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</si>
  <si>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</si>
  <si>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</si>
  <si>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</si>
  <si>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</si>
  <si>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</si>
  <si>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</si>
  <si>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</si>
  <si>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</si>
  <si>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</si>
  <si>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</si>
  <si>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</si>
  <si>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</si>
  <si>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</si>
  <si>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</si>
  <si>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</si>
  <si>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</si>
  <si>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</si>
  <si>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</si>
  <si>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</si>
  <si>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</si>
  <si>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</si>
  <si>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</si>
  <si>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</si>
  <si>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</si>
  <si>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</si>
  <si>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</si>
  <si>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</si>
  <si>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</si>
  <si>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</si>
  <si>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</si>
  <si>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</si>
  <si>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</si>
  <si>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</si>
  <si>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</si>
  <si>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</si>
  <si>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</si>
  <si>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</si>
  <si>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</si>
  <si>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</si>
  <si>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</si>
  <si>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</si>
  <si>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</si>
  <si>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</si>
  <si>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</si>
  <si>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</si>
  <si>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</si>
  <si>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</si>
  <si>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</si>
  <si>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</si>
  <si>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</si>
  <si>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</si>
  <si>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</si>
  <si>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</si>
  <si>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</si>
  <si>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</si>
  <si>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</si>
  <si>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</si>
  <si>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</si>
  <si>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</si>
  <si>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</si>
  <si>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</si>
  <si>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</si>
  <si>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</si>
  <si>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</si>
  <si>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</si>
  <si>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</si>
  <si>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</si>
  <si>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</si>
  <si>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</si>
  <si>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</si>
  <si>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</si>
  <si>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</si>
  <si>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</si>
  <si>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</si>
  <si>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</si>
  <si>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</si>
  <si>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</si>
  <si>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</si>
  <si>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</si>
  <si>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</si>
  <si>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</si>
  <si>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</si>
  <si>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</si>
  <si>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</si>
  <si>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</si>
  <si>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</si>
  <si>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</si>
  <si>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</si>
  <si>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</si>
  <si>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</si>
  <si>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</si>
  <si>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</si>
  <si>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</si>
  <si>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</si>
  <si>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</si>
  <si>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</si>
  <si>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</si>
  <si>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</si>
  <si>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</si>
  <si>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</si>
  <si>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</si>
  <si>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</si>
  <si>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</si>
  <si>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</si>
  <si>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</si>
  <si>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</si>
  <si>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</si>
  <si>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</si>
  <si>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</si>
  <si>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</si>
  <si>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</si>
  <si>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</si>
  <si>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</si>
  <si>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</si>
  <si>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</si>
  <si>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</si>
  <si>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</si>
  <si>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</si>
  <si>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</si>
  <si>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</si>
  <si>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</si>
  <si>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</si>
  <si>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</si>
  <si>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</si>
  <si>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</si>
  <si>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</si>
  <si>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</si>
  <si>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</si>
  <si>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</si>
  <si>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</si>
  <si>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</si>
  <si>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</si>
  <si>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</si>
  <si>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</si>
  <si>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</si>
  <si>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</si>
  <si>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</si>
  <si>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</si>
  <si>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</si>
  <si>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</si>
  <si>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</si>
  <si>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</si>
  <si>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</si>
  <si>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</si>
  <si>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</si>
  <si>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</si>
  <si>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</si>
  <si>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</si>
  <si>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</si>
  <si>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</si>
  <si>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</si>
  <si>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</si>
  <si>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</si>
  <si>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</si>
  <si>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</si>
  <si>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</si>
  <si>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</si>
  <si>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</si>
  <si>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</si>
  <si>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</si>
  <si>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</si>
  <si>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</si>
  <si>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</si>
  <si>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</si>
  <si>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</si>
  <si>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</si>
  <si>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</si>
  <si>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</si>
  <si>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</si>
  <si>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</si>
  <si>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</si>
  <si>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</si>
  <si>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</si>
  <si>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</si>
  <si>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</si>
  <si>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</si>
  <si>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</si>
  <si>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</si>
  <si>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</si>
  <si>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</si>
  <si>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</si>
  <si>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</si>
  <si>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</si>
  <si>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</si>
  <si>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</si>
  <si>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</si>
  <si>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</si>
  <si>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</si>
  <si>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</si>
  <si>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</si>
  <si>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</si>
  <si>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</si>
  <si>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</si>
  <si>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</si>
  <si>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</si>
  <si>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</si>
  <si>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</si>
  <si>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</si>
  <si>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</si>
  <si>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</si>
  <si>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</si>
  <si>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</si>
  <si>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</si>
  <si>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</si>
  <si>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</si>
  <si>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</si>
  <si>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</si>
  <si>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</si>
  <si>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</si>
  <si>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</si>
  <si>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</si>
  <si>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</si>
  <si>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</si>
  <si>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</si>
  <si>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</si>
  <si>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</si>
  <si>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</si>
  <si>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</si>
  <si>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</si>
  <si>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</si>
  <si>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</si>
  <si>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</si>
  <si>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</si>
  <si>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</si>
  <si>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</si>
  <si>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</si>
  <si>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</si>
  <si>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</si>
  <si>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</si>
  <si>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</si>
  <si>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</si>
  <si>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</si>
  <si>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</si>
  <si>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</si>
  <si>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</si>
  <si>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</si>
  <si>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</si>
  <si>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</si>
  <si>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</si>
  <si>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</si>
  <si>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</si>
  <si>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</si>
  <si>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</si>
  <si>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</si>
  <si>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</si>
  <si>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</si>
  <si>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</si>
  <si>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</si>
  <si>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</si>
  <si>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</si>
  <si>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</si>
  <si>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</si>
  <si>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</si>
  <si>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</si>
  <si>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</si>
  <si>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</si>
  <si>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</si>
  <si>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</si>
  <si>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</si>
  <si>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</si>
  <si>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</si>
  <si>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</si>
  <si>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</si>
  <si>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</si>
  <si>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</si>
  <si>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</si>
  <si>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</si>
  <si>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</si>
  <si>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</si>
  <si>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</si>
  <si>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</si>
  <si>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</si>
  <si>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</si>
  <si>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</si>
  <si>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</si>
  <si>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</si>
  <si>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</si>
  <si>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</si>
  <si>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</si>
  <si>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</si>
  <si>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</si>
  <si>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</si>
  <si>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</si>
  <si>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</si>
  <si>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</si>
  <si>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</si>
  <si>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</si>
  <si>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</si>
  <si>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</si>
  <si>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</si>
  <si>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</si>
  <si>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</si>
  <si>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</si>
  <si>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</si>
  <si>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</si>
  <si>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</si>
  <si>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</si>
  <si>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</si>
  <si>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</si>
  <si>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</si>
  <si>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</si>
  <si>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</si>
  <si>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</si>
  <si>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</si>
  <si>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</si>
  <si>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</si>
  <si>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</si>
  <si>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</si>
  <si>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</si>
  <si>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</si>
  <si>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</si>
  <si>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</si>
  <si>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</si>
  <si>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</si>
  <si>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</si>
  <si>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</si>
  <si>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</si>
  <si>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</si>
  <si>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</si>
  <si>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</si>
  <si>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</si>
  <si>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</si>
  <si>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</si>
  <si>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</si>
  <si>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</si>
  <si>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</si>
  <si>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</si>
  <si>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</si>
  <si>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</si>
  <si>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</si>
  <si>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</si>
  <si>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</si>
  <si>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</si>
  <si>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</si>
  <si>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</si>
  <si>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</si>
  <si>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</si>
  <si>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</si>
  <si>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</si>
  <si>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</si>
  <si>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</si>
  <si>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</si>
  <si>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</si>
  <si>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</si>
  <si>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</si>
  <si>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</si>
  <si>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</si>
  <si>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</si>
  <si>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</si>
  <si>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</si>
  <si>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</si>
  <si>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</si>
  <si>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</si>
  <si>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</si>
  <si>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</si>
  <si>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</si>
  <si>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</si>
  <si>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</si>
  <si>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</si>
  <si>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</si>
  <si>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</si>
  <si>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</si>
  <si>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</si>
  <si>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</si>
  <si>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</si>
  <si>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</si>
  <si>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</si>
  <si>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</si>
  <si>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</si>
  <si>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</si>
  <si>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</si>
  <si>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</si>
  <si>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</si>
  <si>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</si>
  <si>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</si>
  <si>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</si>
  <si>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</si>
  <si>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</si>
  <si>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</si>
  <si>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</si>
  <si>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</si>
  <si>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</si>
  <si>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</si>
  <si>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</si>
  <si>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</si>
  <si>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</si>
  <si>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</si>
  <si>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</si>
  <si>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</si>
  <si>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</si>
  <si>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</si>
  <si>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</si>
  <si>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</si>
  <si>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</si>
  <si>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</si>
  <si>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</si>
  <si>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</si>
  <si>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</si>
  <si>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</si>
  <si>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</si>
  <si>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</si>
  <si>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</si>
  <si>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</si>
  <si>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</si>
  <si>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</si>
  <si>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</si>
  <si>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</si>
  <si>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</si>
  <si>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</si>
  <si>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</si>
  <si>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</si>
  <si>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</si>
  <si>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</si>
  <si>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</si>
  <si>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</si>
  <si>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</si>
  <si>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</si>
  <si>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</si>
  <si>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</si>
  <si>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</si>
  <si>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</si>
  <si>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</si>
  <si>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</si>
  <si>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</si>
  <si>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</si>
  <si>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</si>
  <si>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</si>
  <si>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</si>
  <si>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</si>
  <si>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</si>
  <si>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</si>
  <si>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</si>
  <si>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</si>
  <si>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</si>
  <si>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</si>
  <si>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</si>
  <si>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</si>
  <si>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</si>
  <si>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</si>
  <si>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</si>
  <si>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</si>
  <si>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</si>
  <si>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</si>
  <si>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</si>
  <si>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</si>
  <si>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</si>
  <si>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</si>
  <si>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</si>
  <si>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</si>
  <si>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</si>
  <si>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</si>
  <si>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</si>
  <si>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</si>
  <si>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</si>
  <si>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</si>
  <si>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</si>
  <si>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</si>
  <si>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</si>
  <si>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</si>
  <si>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</si>
  <si>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</si>
  <si>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</si>
  <si>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</si>
  <si>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</si>
  <si>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</si>
  <si>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</si>
  <si>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</si>
  <si>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</si>
  <si>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</si>
  <si>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</si>
  <si>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</si>
  <si>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</si>
  <si>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</si>
  <si>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</si>
  <si>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</si>
  <si>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</si>
  <si>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</si>
  <si>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</si>
  <si>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</si>
  <si>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</si>
  <si>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</si>
  <si>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</si>
  <si>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</si>
  <si>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</si>
  <si>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</si>
  <si>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</si>
  <si>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</si>
  <si>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</si>
  <si>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</si>
  <si>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</si>
  <si>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</si>
  <si>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</si>
  <si>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</si>
  <si>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</si>
  <si>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</si>
  <si>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</si>
  <si>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</si>
  <si>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</si>
  <si>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</si>
  <si>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</si>
  <si>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</si>
  <si>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</si>
  <si>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</si>
  <si>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</si>
  <si>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</si>
  <si>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</si>
  <si>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</si>
  <si>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</si>
  <si>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</si>
  <si>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</si>
  <si>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</si>
  <si>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</si>
  <si>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</si>
  <si>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</si>
  <si>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</si>
  <si>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</si>
  <si>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</si>
  <si>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</si>
  <si>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</si>
  <si>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</si>
  <si>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</si>
  <si>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</si>
  <si>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</si>
  <si>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</si>
  <si>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</si>
  <si>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</si>
  <si>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</si>
  <si>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</si>
  <si>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</si>
  <si>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</si>
  <si>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</si>
  <si>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</si>
  <si>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</si>
  <si>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</si>
  <si>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</si>
  <si>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</si>
  <si>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</si>
  <si>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</si>
  <si>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</si>
  <si>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</si>
  <si>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</si>
  <si>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</si>
  <si>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</si>
  <si>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</si>
  <si>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</si>
  <si>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</si>
  <si>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</si>
  <si>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</si>
  <si>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</si>
  <si>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</si>
  <si>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</si>
  <si>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</si>
  <si>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</si>
  <si>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</si>
  <si>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</si>
  <si>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</si>
  <si>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</si>
  <si>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</si>
  <si>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</si>
  <si>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</si>
  <si>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</si>
  <si>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</si>
  <si>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</si>
  <si>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</si>
  <si>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</si>
  <si>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</si>
  <si>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</si>
  <si>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</si>
  <si>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</si>
  <si>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</si>
  <si>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</si>
  <si>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</si>
  <si>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</si>
  <si>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</si>
  <si>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</si>
  <si>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</si>
  <si>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</si>
  <si>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</si>
  <si>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</si>
  <si>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</si>
  <si>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</si>
  <si>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</si>
  <si>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</si>
  <si>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</si>
  <si>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</si>
  <si>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</si>
  <si>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</si>
  <si>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</si>
  <si>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</si>
  <si>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</si>
  <si>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</si>
  <si>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</si>
  <si>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</si>
  <si>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</si>
  <si>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</si>
  <si>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</si>
  <si>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</si>
  <si>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</si>
  <si>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</si>
  <si>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</si>
  <si>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</si>
  <si>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</si>
  <si>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</si>
  <si>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</si>
  <si>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</si>
  <si>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</si>
  <si>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</si>
  <si>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</si>
  <si>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</si>
  <si>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</si>
  <si>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</si>
  <si>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</si>
  <si>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</si>
  <si>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</si>
  <si>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</si>
  <si>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</si>
  <si>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</si>
  <si>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</si>
  <si>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</si>
  <si>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</si>
  <si>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</si>
  <si>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</si>
  <si>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</si>
  <si>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</si>
  <si>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</si>
  <si>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</si>
  <si>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</si>
  <si>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</si>
  <si>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</si>
  <si>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</si>
  <si>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</si>
  <si>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</si>
  <si>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</si>
  <si>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</si>
  <si>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</si>
  <si>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</si>
  <si>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</si>
  <si>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</si>
  <si>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</si>
  <si>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</si>
  <si>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</si>
  <si>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</si>
  <si>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</si>
  <si>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</si>
  <si>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</si>
  <si>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</si>
  <si>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</si>
  <si>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</si>
  <si>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</si>
  <si>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</si>
  <si>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</si>
  <si>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</si>
  <si>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</si>
  <si>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</si>
  <si>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</si>
  <si>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</si>
  <si>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</si>
  <si>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</si>
  <si>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</si>
  <si>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</si>
  <si>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</si>
  <si>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</si>
  <si>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</si>
  <si>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</si>
  <si>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</si>
  <si>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</si>
  <si>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</si>
  <si>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</si>
  <si>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</si>
  <si>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</si>
  <si>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</si>
  <si>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</si>
  <si>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</si>
  <si>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</si>
  <si>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</si>
  <si>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</si>
  <si>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</si>
  <si>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</si>
  <si>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</si>
  <si>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</si>
  <si>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</si>
  <si>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</si>
  <si>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</si>
  <si>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</si>
  <si>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</si>
  <si>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</si>
  <si>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</si>
  <si>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</si>
  <si>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</si>
  <si>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</si>
  <si>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</si>
  <si>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</si>
  <si>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</si>
  <si>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</si>
  <si>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</si>
  <si>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</si>
  <si>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</si>
  <si>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</si>
  <si>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</si>
  <si>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</si>
  <si>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</si>
  <si>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</si>
  <si>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</si>
  <si>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</si>
  <si>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</si>
  <si>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</si>
  <si>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</si>
  <si>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</si>
  <si>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</si>
  <si>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</si>
  <si>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</si>
  <si>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</si>
  <si>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</si>
  <si>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</si>
  <si>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</si>
  <si>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</si>
  <si>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</si>
  <si>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</si>
  <si>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</si>
  <si>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</si>
  <si>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</si>
  <si>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</si>
  <si>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</si>
  <si>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</si>
  <si>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</si>
  <si>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</si>
  <si>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</si>
  <si>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</si>
  <si>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</si>
  <si>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</si>
  <si>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</si>
  <si>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</si>
  <si>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</si>
  <si>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</si>
  <si>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</si>
  <si>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</si>
  <si>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</si>
  <si>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</si>
  <si>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</si>
  <si>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</si>
  <si>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</si>
  <si>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</si>
  <si>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</si>
  <si>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</si>
  <si>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</si>
  <si>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</si>
  <si>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</si>
  <si>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</si>
  <si>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</si>
  <si>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</si>
  <si>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</si>
  <si>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</si>
  <si>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</si>
  <si>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</si>
  <si>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</si>
  <si>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</si>
  <si>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</si>
  <si>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</si>
  <si>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</si>
  <si>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</si>
  <si>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</si>
  <si>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</si>
  <si>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</si>
  <si>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</si>
  <si>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</si>
  <si>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</si>
  <si>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</si>
  <si>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</si>
  <si>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</si>
  <si>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</si>
  <si>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</si>
  <si>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</si>
  <si>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</si>
  <si>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</si>
  <si>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</si>
  <si>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</si>
  <si>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</si>
  <si>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</si>
  <si>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</si>
  <si>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</si>
  <si>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</si>
  <si>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</si>
  <si>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</si>
  <si>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</si>
  <si>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</si>
  <si>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</si>
  <si>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</si>
  <si>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</si>
  <si>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</si>
  <si>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</si>
  <si>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</si>
  <si>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</si>
  <si>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</si>
  <si>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</si>
  <si>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</si>
  <si>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</si>
  <si>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</si>
  <si>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</si>
  <si>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</si>
  <si>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</si>
  <si>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</si>
  <si>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</si>
  <si>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</si>
  <si>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</si>
  <si>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</si>
  <si>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</si>
  <si>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</si>
  <si>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</si>
  <si>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</si>
  <si>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</si>
  <si>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</si>
  <si>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</si>
  <si>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</si>
  <si>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</si>
  <si>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</si>
  <si>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</si>
  <si>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</si>
  <si>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</si>
  <si>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</si>
  <si>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</si>
  <si>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</si>
  <si>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</si>
  <si>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</si>
  <si>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</si>
  <si>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</si>
  <si>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</si>
  <si>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</si>
  <si>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</si>
  <si>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</si>
  <si>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</si>
  <si>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</si>
  <si>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</si>
  <si>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</si>
  <si>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</si>
  <si>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</si>
  <si>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</si>
  <si>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</si>
  <si>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</si>
  <si>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</si>
  <si>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</si>
  <si>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</si>
  <si>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</si>
  <si>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</si>
  <si>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</si>
  <si>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</si>
  <si>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</si>
  <si>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</si>
  <si>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</si>
  <si>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</si>
  <si>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</si>
  <si>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</si>
  <si>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</si>
  <si>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</si>
  <si>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</si>
  <si>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</si>
  <si>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</si>
  <si>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</si>
  <si>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</si>
  <si>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</si>
  <si>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</si>
  <si>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</si>
  <si>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</si>
  <si>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</si>
  <si>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</si>
  <si>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</si>
  <si>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</si>
  <si>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</si>
  <si>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</si>
  <si>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</si>
  <si>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</si>
  <si>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</si>
  <si>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</si>
  <si>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</si>
  <si>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</si>
  <si>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</si>
  <si>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</si>
  <si>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</si>
  <si>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</si>
  <si>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</si>
  <si>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</si>
  <si>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</si>
  <si>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</si>
  <si>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</si>
  <si>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</si>
  <si>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</si>
  <si>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</si>
  <si>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</si>
  <si>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</si>
  <si>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</si>
  <si>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</si>
  <si>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</si>
  <si>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</si>
  <si>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</si>
  <si>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</si>
  <si>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</si>
  <si>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</si>
  <si>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</si>
  <si>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</si>
  <si>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</si>
  <si>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</si>
  <si>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</si>
  <si>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</si>
  <si>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</si>
  <si>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</si>
  <si>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</si>
  <si>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</si>
  <si>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</si>
  <si>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</si>
  <si>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</si>
  <si>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</si>
  <si>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</si>
  <si>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</si>
  <si>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</si>
  <si>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</si>
  <si>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</si>
  <si>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</si>
  <si>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</si>
  <si>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</si>
  <si>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</si>
  <si>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</si>
  <si>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</si>
  <si>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</si>
  <si>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</si>
  <si>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</si>
  <si>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</si>
  <si>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</si>
  <si>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</si>
  <si>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</si>
  <si>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</si>
  <si>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</si>
  <si>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</si>
  <si>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</si>
  <si>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</si>
  <si>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</si>
  <si>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</si>
  <si>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</si>
  <si>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</si>
  <si>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</si>
  <si>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</si>
  <si>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</si>
  <si>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</si>
  <si>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</si>
  <si>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</si>
  <si>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</si>
  <si>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</si>
  <si>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</si>
  <si>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</si>
  <si>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</si>
  <si>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</si>
  <si>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</si>
  <si>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</si>
  <si>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</si>
  <si>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</si>
  <si>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</si>
  <si>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</si>
  <si>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</si>
  <si>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</si>
  <si>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</si>
  <si>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</si>
  <si>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</si>
  <si>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</si>
  <si>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</si>
  <si>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</si>
  <si>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</si>
  <si>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</si>
  <si>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</si>
  <si>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</si>
  <si>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</si>
  <si>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</si>
  <si>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</si>
  <si>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</si>
  <si>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</si>
  <si>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</si>
  <si>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</si>
  <si>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</si>
  <si>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</si>
  <si>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</si>
  <si>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</si>
  <si>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</si>
  <si>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</si>
  <si>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</si>
  <si>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</si>
  <si>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</si>
  <si>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</si>
  <si>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</si>
  <si>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</si>
  <si>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</si>
  <si>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</si>
  <si>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</si>
  <si>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</si>
  <si>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</si>
  <si>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</si>
  <si>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</si>
  <si>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</si>
  <si>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</si>
  <si>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</si>
  <si>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</si>
  <si>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</si>
  <si>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</si>
  <si>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</si>
  <si>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</si>
  <si>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</si>
  <si>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</si>
  <si>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</si>
  <si>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</si>
  <si>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</si>
  <si>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</si>
  <si>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</si>
  <si>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</si>
  <si>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</si>
  <si>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</si>
  <si>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</si>
  <si>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</si>
  <si>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</si>
  <si>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</si>
  <si>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</si>
  <si>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</si>
  <si>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</si>
  <si>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</si>
  <si>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</si>
  <si>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</si>
  <si>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</si>
  <si>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</si>
  <si>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</si>
  <si>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</si>
  <si>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</si>
  <si>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</si>
  <si>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</si>
  <si>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</si>
  <si>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</si>
  <si>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</si>
  <si>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</si>
  <si>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</si>
  <si>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</si>
  <si>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</si>
  <si>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</si>
  <si>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</si>
  <si>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</si>
  <si>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</si>
  <si>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</si>
  <si>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</si>
  <si>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</si>
  <si>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</si>
  <si>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</si>
  <si>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</si>
  <si>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</si>
  <si>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</si>
  <si>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</si>
  <si>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</si>
  <si>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</si>
  <si>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</si>
  <si>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</si>
  <si>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</si>
  <si>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</si>
  <si>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</si>
  <si>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</si>
  <si>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</si>
  <si>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</si>
  <si>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</si>
  <si>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</si>
  <si>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</si>
  <si>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</si>
  <si>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</si>
  <si>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</si>
  <si>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</si>
  <si>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</si>
  <si>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</si>
  <si>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</si>
  <si>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</si>
  <si>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</si>
  <si>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</si>
  <si>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</si>
  <si>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</si>
  <si>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</si>
  <si>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</si>
  <si>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</si>
  <si>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</si>
  <si>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</si>
  <si>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</si>
  <si>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</si>
  <si>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</si>
  <si>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</si>
  <si>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</si>
  <si>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</si>
  <si>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</si>
  <si>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</si>
  <si>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</si>
  <si>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</si>
  <si>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</si>
  <si>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</si>
  <si>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</si>
  <si>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</si>
  <si>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</si>
  <si>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</si>
  <si>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</si>
  <si>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</si>
  <si>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</si>
  <si>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</si>
  <si>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</si>
  <si>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</si>
  <si>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</si>
  <si>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</si>
  <si>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</si>
  <si>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</si>
  <si>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</si>
  <si>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</si>
  <si>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</si>
  <si>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</si>
  <si>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</si>
  <si>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</si>
  <si>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</si>
  <si>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</si>
  <si>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</si>
  <si>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</si>
  <si>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</si>
  <si>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</si>
  <si>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</si>
  <si>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</si>
  <si>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</si>
  <si>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</si>
  <si>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</si>
  <si>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</si>
  <si>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</si>
  <si>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</si>
  <si>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</si>
  <si>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</si>
  <si>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</si>
  <si>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</si>
  <si>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</si>
  <si>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</si>
  <si>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</si>
  <si>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</si>
  <si>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</si>
  <si>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</si>
  <si>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</si>
  <si>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</si>
  <si>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</si>
  <si>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</si>
  <si>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</si>
  <si>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</si>
  <si>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</si>
  <si>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</si>
  <si>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</si>
  <si>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</si>
  <si>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</si>
  <si>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</si>
  <si>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</si>
  <si>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</si>
  <si>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</si>
  <si>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</si>
  <si>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</si>
  <si>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</si>
  <si>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</si>
  <si>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</si>
  <si>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</si>
  <si>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</si>
  <si>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</si>
  <si>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</si>
  <si>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</si>
  <si>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</si>
  <si>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</si>
  <si>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</si>
  <si>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</si>
  <si>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</si>
  <si>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</si>
  <si>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</si>
  <si>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</si>
  <si>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</si>
  <si>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</si>
  <si>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</si>
  <si>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</si>
  <si>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</si>
  <si>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</si>
  <si>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</si>
  <si>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</si>
  <si>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</si>
  <si>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</si>
  <si>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</si>
  <si>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</si>
  <si>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</si>
  <si>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</si>
  <si>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</si>
  <si>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</si>
  <si>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</si>
  <si>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</si>
  <si>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</si>
  <si>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</si>
  <si>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</si>
  <si>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</si>
  <si>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</si>
  <si>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</si>
  <si>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</si>
  <si>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</si>
  <si>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</si>
  <si>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</si>
  <si>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</si>
  <si>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</si>
  <si>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</si>
  <si>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</si>
  <si>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</si>
  <si>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</si>
  <si>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</si>
  <si>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</si>
  <si>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</si>
  <si>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</si>
  <si>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</si>
  <si>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</si>
  <si>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</si>
  <si>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</si>
  <si>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</si>
  <si>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</si>
  <si>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</si>
  <si>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</si>
  <si>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</si>
  <si>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</si>
  <si>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</si>
  <si>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</si>
  <si>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</si>
  <si>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</si>
  <si>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</si>
  <si>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</si>
  <si>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</si>
  <si>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</si>
  <si>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</si>
  <si>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</si>
  <si>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</si>
  <si>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</si>
  <si>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</si>
  <si>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</si>
  <si>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</si>
  <si>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</si>
  <si>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</si>
  <si>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</si>
  <si>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</si>
  <si>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</si>
  <si>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</si>
  <si>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</si>
  <si>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</si>
  <si>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</si>
  <si>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</si>
  <si>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</si>
  <si>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</si>
  <si>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</si>
  <si>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</si>
  <si>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</si>
  <si>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</si>
  <si>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</si>
  <si>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</si>
  <si>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</si>
  <si>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</si>
  <si>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</si>
  <si>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</si>
  <si>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</si>
  <si>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</si>
  <si>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</si>
  <si>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</si>
  <si>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</si>
  <si>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</si>
  <si>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</si>
  <si>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</si>
  <si>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</si>
  <si>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</si>
  <si>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</si>
  <si>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</si>
  <si>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</si>
  <si>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</si>
  <si>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</si>
  <si>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</si>
  <si>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</si>
  <si>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</si>
  <si>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</si>
  <si>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</si>
  <si>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</si>
  <si>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</si>
  <si>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</si>
  <si>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</si>
  <si>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</si>
  <si>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</si>
  <si>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</si>
  <si>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</si>
  <si>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</si>
  <si>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</si>
  <si>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</si>
  <si>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</si>
  <si>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</si>
  <si>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</si>
  <si>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</si>
  <si>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</si>
  <si>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</si>
  <si>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</si>
  <si>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</si>
  <si>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</si>
  <si>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</si>
  <si>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</si>
  <si>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</si>
  <si>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</si>
  <si>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</si>
  <si>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</si>
  <si>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</si>
  <si>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</si>
  <si>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</si>
  <si>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</si>
  <si>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</si>
  <si>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</si>
  <si>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</si>
  <si>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</si>
  <si>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</si>
  <si>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</si>
  <si>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</si>
  <si>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</si>
  <si>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</si>
  <si>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</si>
  <si>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</si>
  <si>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</si>
  <si>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</si>
  <si>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</si>
  <si>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</si>
  <si>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</si>
  <si>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</si>
  <si>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</si>
  <si>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</si>
  <si>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</si>
  <si>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</si>
  <si>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</si>
  <si>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</si>
  <si>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</si>
  <si>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</si>
  <si>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</si>
  <si>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</si>
  <si>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</si>
  <si>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</si>
  <si>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</si>
  <si>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</si>
  <si>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</si>
  <si>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</si>
  <si>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</si>
  <si>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</si>
  <si>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</si>
  <si>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</si>
  <si>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</si>
  <si>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</si>
  <si>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</si>
  <si>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</si>
  <si>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</si>
  <si>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</si>
  <si>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</si>
  <si>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</si>
  <si>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</si>
  <si>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</si>
  <si>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</si>
  <si>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</si>
  <si>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</si>
  <si>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</si>
  <si>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</si>
  <si>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</si>
  <si>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</si>
  <si>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</si>
  <si>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</si>
  <si>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</si>
  <si>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</si>
  <si>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</si>
  <si>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</si>
  <si>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</si>
  <si>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</si>
  <si>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</si>
  <si>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</si>
  <si>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</si>
  <si>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</si>
  <si>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</si>
  <si>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</si>
  <si>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</si>
  <si>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</si>
  <si>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</si>
  <si>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</si>
  <si>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</si>
  <si>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</si>
  <si>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</si>
  <si>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</si>
  <si>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</si>
  <si>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</si>
  <si>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</si>
  <si>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</si>
  <si>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</si>
  <si>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</si>
  <si>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</si>
  <si>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</si>
  <si>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</si>
  <si>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</si>
  <si>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</si>
  <si>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</si>
  <si>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</si>
  <si>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</si>
  <si>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</si>
  <si>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</si>
  <si>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</si>
  <si>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</si>
  <si>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</si>
  <si>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</si>
  <si>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</si>
  <si>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</si>
  <si>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</si>
  <si>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</si>
  <si>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</si>
  <si>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</si>
  <si>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</si>
  <si>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</si>
  <si>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</si>
  <si>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</si>
  <si>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</si>
  <si>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</si>
  <si>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</si>
  <si>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</si>
  <si>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</si>
  <si>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</si>
  <si>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</si>
  <si>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</si>
  <si>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</si>
  <si>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</si>
  <si>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</si>
  <si>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</si>
  <si>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</si>
  <si>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</si>
  <si>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</si>
  <si>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</si>
  <si>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</si>
  <si>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</si>
  <si>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</si>
  <si>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</si>
  <si>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</si>
  <si>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</si>
  <si>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</si>
  <si>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</si>
  <si>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</si>
  <si>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</si>
  <si>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</si>
  <si>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</si>
  <si>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</si>
  <si>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</si>
  <si>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</si>
  <si>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</si>
  <si>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</si>
  <si>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</si>
  <si>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</si>
  <si>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</si>
  <si>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</si>
  <si>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</si>
  <si>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</si>
  <si>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</si>
  <si>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</si>
  <si>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</si>
  <si>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</si>
  <si>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</si>
  <si>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</si>
  <si>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</si>
  <si>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</si>
  <si>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</si>
  <si>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</si>
  <si>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</si>
  <si>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</si>
  <si>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</si>
  <si>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</si>
  <si>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</si>
  <si>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</si>
  <si>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</si>
  <si>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</si>
  <si>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</si>
  <si>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</si>
  <si>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</si>
  <si>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</si>
  <si>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</si>
  <si>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</si>
  <si>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</si>
  <si>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</si>
  <si>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</si>
  <si>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</si>
  <si>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</si>
  <si>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</si>
  <si>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</si>
  <si>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</si>
  <si>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</si>
  <si>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</si>
  <si>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</si>
  <si>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</si>
  <si>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</si>
  <si>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</si>
  <si>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</si>
  <si>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</si>
  <si>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</si>
  <si>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</si>
  <si>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</si>
  <si>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</si>
  <si>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</si>
  <si>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</si>
  <si>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</si>
  <si>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</si>
  <si>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</si>
  <si>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</si>
  <si>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</si>
  <si>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</si>
  <si>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</si>
  <si>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</si>
  <si>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</si>
  <si>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</si>
  <si>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</si>
  <si>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</si>
  <si>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</si>
  <si>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</si>
  <si>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</si>
  <si>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</si>
  <si>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</si>
  <si>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</si>
  <si>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</si>
  <si>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</si>
  <si>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</si>
  <si>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</si>
  <si>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</si>
  <si>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</si>
  <si>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</si>
  <si>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</si>
  <si>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</si>
  <si>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</si>
  <si>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</si>
  <si>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</si>
  <si>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</si>
  <si>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</si>
  <si>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</si>
  <si>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</si>
  <si>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</si>
  <si>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</si>
  <si>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</si>
  <si>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</si>
  <si>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</si>
  <si>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</si>
  <si>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</si>
  <si>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</si>
  <si>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</si>
  <si>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</si>
  <si>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</si>
  <si>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</si>
  <si>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</si>
  <si>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</si>
  <si>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</si>
  <si>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</si>
  <si>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</si>
  <si>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</si>
  <si>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</si>
  <si>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</si>
  <si>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</si>
  <si>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</si>
  <si>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</si>
  <si>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</si>
  <si>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</si>
  <si>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</si>
  <si>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</si>
  <si>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</si>
  <si>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</si>
  <si>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</si>
  <si>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</si>
  <si>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</si>
  <si>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</si>
  <si>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</si>
  <si>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</si>
  <si>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</si>
  <si>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</si>
  <si>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</si>
  <si>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</si>
  <si>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</si>
  <si>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</si>
  <si>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</si>
  <si>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</si>
  <si>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</si>
  <si>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</si>
  <si>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</si>
  <si>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</si>
  <si>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</si>
  <si>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</si>
  <si>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</si>
  <si>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</si>
  <si>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</si>
  <si>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</si>
  <si>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</si>
  <si>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</si>
  <si>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</si>
  <si>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</si>
  <si>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</si>
  <si>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</si>
  <si>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</si>
  <si>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</si>
  <si>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</si>
  <si>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</si>
  <si>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</si>
  <si>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</si>
  <si>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</si>
  <si>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</si>
  <si>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</si>
  <si>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</si>
  <si>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</si>
  <si>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</si>
  <si>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</si>
  <si>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</si>
  <si>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</si>
  <si>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</si>
  <si>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</si>
  <si>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</si>
  <si>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</si>
  <si>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</si>
  <si>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</si>
  <si>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</si>
  <si>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</si>
  <si>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</si>
  <si>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</si>
  <si>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</si>
  <si>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</si>
  <si>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</si>
  <si>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</si>
  <si>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</si>
  <si>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</si>
  <si>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</si>
  <si>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</si>
  <si>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</si>
  <si>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</si>
  <si>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</si>
  <si>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</si>
  <si>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</si>
  <si>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</si>
  <si>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</si>
  <si>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</si>
  <si>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</si>
  <si>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</si>
  <si>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</si>
  <si>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</si>
  <si>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</si>
  <si>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</si>
  <si>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</si>
  <si>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</si>
  <si>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</si>
  <si>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</si>
  <si>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</si>
  <si>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</si>
  <si>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</si>
  <si>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</si>
  <si>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</si>
  <si>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</si>
  <si>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</si>
  <si>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</si>
  <si>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</si>
  <si>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</si>
  <si>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</si>
  <si>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</si>
  <si>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</si>
  <si>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</si>
  <si>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</si>
  <si>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</si>
  <si>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</si>
  <si>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</si>
  <si>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</si>
  <si>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</si>
  <si>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</si>
  <si>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</si>
  <si>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</si>
  <si>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</si>
  <si>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</si>
  <si>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</si>
  <si>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</si>
  <si>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</si>
  <si>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</si>
  <si>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</si>
  <si>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</si>
  <si>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</si>
  <si>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</si>
  <si>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</si>
  <si>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</si>
  <si>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</si>
  <si>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</si>
  <si>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</si>
  <si>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</si>
  <si>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</si>
  <si>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</si>
  <si>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</si>
  <si>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</si>
  <si>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</si>
  <si>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</si>
  <si>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</si>
  <si>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</si>
  <si>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</si>
  <si>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</si>
  <si>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</si>
  <si>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</si>
  <si>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</si>
  <si>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</si>
  <si>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</si>
  <si>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</si>
  <si>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</si>
  <si>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</si>
  <si>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</si>
  <si>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</si>
  <si>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</si>
  <si>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</si>
  <si>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</si>
  <si>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</si>
  <si>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</si>
  <si>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</si>
  <si>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</si>
  <si>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</si>
  <si>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</si>
  <si>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</si>
  <si>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</si>
  <si>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</si>
  <si>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</si>
  <si>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</si>
  <si>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</si>
  <si>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</si>
  <si>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</si>
  <si>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</si>
  <si>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</si>
  <si>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</si>
  <si>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</si>
  <si>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</si>
  <si>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</si>
  <si>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</si>
  <si>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</si>
  <si>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</si>
  <si>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</si>
  <si>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</si>
  <si>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</si>
  <si>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</si>
  <si>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</si>
  <si>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</si>
  <si>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</si>
  <si>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</si>
  <si>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</si>
  <si>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</si>
  <si>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</si>
  <si>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</si>
  <si>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</si>
  <si>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</si>
  <si>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</si>
  <si>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</si>
  <si>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</si>
  <si>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</si>
  <si>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</si>
  <si>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</si>
  <si>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</si>
  <si>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</si>
  <si>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</si>
  <si>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</si>
  <si>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</si>
  <si>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</si>
  <si>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</si>
  <si>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</si>
  <si>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</si>
  <si>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</si>
  <si>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</si>
  <si>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</si>
  <si>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</si>
  <si>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</si>
  <si>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</si>
  <si>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</si>
  <si>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</si>
  <si>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</si>
  <si>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</si>
  <si>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</si>
  <si>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</si>
  <si>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</si>
  <si>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</si>
  <si>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</si>
  <si>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</si>
  <si>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</si>
  <si>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</si>
  <si>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</si>
  <si>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</si>
  <si>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</si>
  <si>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</si>
  <si>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</si>
  <si>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</si>
  <si>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</si>
  <si>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</si>
  <si>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</si>
  <si>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</si>
  <si>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</si>
  <si>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</si>
  <si>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</si>
  <si>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</si>
  <si>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</si>
  <si>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</si>
  <si>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</si>
  <si>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</si>
  <si>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</si>
  <si>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</si>
  <si>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</si>
  <si>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</si>
  <si>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</si>
  <si>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</si>
  <si>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</si>
  <si>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</si>
  <si>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</si>
  <si>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</si>
  <si>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</si>
  <si>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</si>
  <si>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</si>
  <si>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</si>
  <si>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</si>
  <si>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</si>
  <si>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</si>
  <si>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</si>
  <si>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</si>
  <si>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</si>
  <si>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</si>
  <si>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</si>
  <si>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</si>
  <si>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</si>
  <si>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</si>
  <si>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</si>
  <si>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</si>
  <si>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</si>
  <si>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</si>
  <si>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</si>
  <si>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</si>
  <si>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</si>
  <si>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</si>
  <si>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</si>
  <si>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</si>
  <si>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</si>
  <si>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</si>
  <si>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</si>
  <si>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</si>
  <si>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</si>
  <si>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</si>
  <si>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</si>
  <si>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</si>
  <si>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</si>
  <si>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</si>
  <si>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</si>
  <si>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</si>
  <si>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</si>
  <si>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</si>
  <si>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</si>
  <si>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</si>
  <si>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</si>
  <si>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</si>
  <si>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</si>
  <si>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</si>
  <si>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</si>
  <si>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</si>
  <si>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</si>
  <si>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</si>
  <si>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</si>
  <si>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</si>
  <si>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</si>
  <si>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</si>
  <si>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</si>
  <si>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</si>
  <si>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</si>
  <si>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</si>
  <si>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</si>
  <si>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</si>
  <si>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</si>
  <si>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</si>
  <si>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</si>
  <si>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</si>
  <si>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</si>
  <si>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</si>
  <si>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</si>
  <si>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</si>
  <si>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</si>
  <si>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</si>
  <si>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</si>
  <si>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</si>
  <si>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</si>
  <si>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</si>
  <si>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</si>
  <si>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</si>
  <si>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</si>
  <si>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</si>
  <si>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</si>
  <si>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</si>
  <si>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</si>
  <si>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</si>
  <si>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</si>
  <si>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</si>
  <si>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</si>
  <si>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</si>
  <si>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</si>
  <si>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</si>
  <si>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</si>
  <si>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</si>
  <si>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</si>
  <si>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</si>
  <si>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</si>
  <si>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</si>
  <si>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</si>
  <si>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</si>
  <si>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</si>
  <si>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</si>
  <si>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</si>
  <si>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</si>
  <si>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</si>
  <si>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</si>
  <si>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</si>
  <si>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</si>
  <si>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</si>
  <si>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</si>
  <si>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</si>
  <si>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</si>
  <si>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</si>
  <si>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</si>
  <si>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</si>
  <si>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</si>
  <si>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</si>
  <si>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</si>
  <si>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</si>
  <si>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</si>
  <si>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</si>
  <si>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</si>
  <si>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</si>
  <si>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</si>
  <si>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</si>
  <si>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</si>
  <si>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</si>
  <si>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</si>
  <si>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</si>
  <si>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</si>
  <si>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</si>
  <si>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</si>
  <si>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</si>
  <si>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</si>
  <si>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</si>
  <si>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</si>
  <si>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</si>
  <si>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</si>
  <si>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</si>
  <si>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</si>
  <si>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</si>
  <si>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</si>
  <si>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</si>
  <si>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</si>
  <si>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</si>
  <si>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</si>
  <si>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</si>
  <si>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</si>
  <si>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</si>
  <si>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</si>
  <si>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</si>
  <si>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</si>
  <si>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</si>
  <si>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</si>
  <si>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</si>
  <si>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</si>
  <si>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</si>
  <si>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</si>
  <si>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</si>
  <si>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</si>
  <si>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</si>
  <si>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</si>
  <si>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</si>
  <si>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</si>
  <si>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</si>
  <si>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</si>
  <si>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</si>
  <si>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</si>
  <si>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</si>
  <si>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</si>
  <si>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</si>
  <si>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</si>
  <si>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</si>
  <si>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</si>
  <si>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</si>
  <si>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</si>
  <si>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</si>
  <si>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</si>
  <si>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</si>
  <si>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</si>
  <si>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</si>
  <si>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</si>
  <si>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</si>
  <si>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</si>
  <si>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</si>
  <si>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</si>
  <si>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</si>
  <si>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</si>
  <si>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</si>
  <si>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</si>
  <si>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</si>
  <si>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</si>
  <si>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</si>
  <si>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</si>
  <si>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</si>
  <si>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</si>
  <si>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</si>
  <si>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</si>
  <si>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</si>
  <si>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</si>
  <si>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</si>
  <si>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</si>
  <si>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</si>
  <si>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</si>
  <si>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</si>
  <si>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</si>
  <si>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</si>
  <si>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</si>
  <si>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</si>
  <si>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</si>
  <si>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</si>
  <si>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</si>
  <si>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</si>
  <si>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</si>
  <si>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</si>
  <si>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</si>
  <si>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</si>
  <si>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</si>
  <si>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</si>
  <si>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</si>
  <si>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</si>
  <si>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</si>
  <si>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</si>
  <si>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</si>
  <si>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</si>
  <si>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</si>
  <si>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</si>
  <si>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</si>
  <si>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</si>
  <si>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</si>
  <si>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</si>
  <si>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</si>
  <si>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</si>
  <si>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</si>
  <si>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</si>
  <si>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</si>
  <si>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</si>
  <si>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</si>
  <si>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</si>
  <si>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</si>
  <si>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</si>
  <si>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</si>
  <si>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</si>
  <si>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</si>
  <si>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</si>
  <si>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</si>
  <si>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</si>
  <si>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</si>
  <si>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</si>
  <si>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</si>
  <si>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</si>
  <si>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</si>
  <si>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</si>
  <si>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</si>
  <si>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</si>
  <si>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</si>
  <si>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</si>
  <si>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</si>
  <si>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</si>
  <si>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</si>
  <si>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</si>
  <si>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</si>
  <si>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</si>
  <si>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</si>
  <si>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</si>
  <si>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</si>
  <si>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</si>
  <si>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</si>
  <si>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</si>
  <si>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</si>
  <si>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</si>
  <si>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</si>
  <si>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</si>
  <si>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</si>
  <si>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</si>
  <si>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</si>
  <si>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</si>
  <si>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</si>
  <si>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</si>
  <si>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</si>
  <si>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</si>
  <si>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</si>
  <si>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</si>
  <si>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</si>
  <si>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</si>
  <si>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</si>
  <si>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</si>
  <si>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</si>
  <si>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</si>
  <si>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</si>
  <si>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</si>
  <si>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</si>
  <si>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</si>
  <si>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</si>
  <si>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</si>
  <si>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</si>
  <si>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</si>
  <si>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</si>
  <si>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</si>
  <si>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</si>
  <si>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</si>
  <si>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</si>
  <si>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</si>
  <si>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</si>
  <si>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</si>
  <si>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</si>
  <si>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</si>
  <si>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</si>
  <si>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</si>
  <si>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</si>
  <si>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</si>
  <si>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</si>
  <si>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</si>
  <si>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</si>
  <si>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</si>
  <si>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</si>
  <si>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</si>
  <si>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</si>
  <si>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</si>
  <si>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</si>
  <si>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</si>
  <si>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</si>
  <si>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</si>
  <si>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</si>
  <si>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</si>
  <si>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</si>
  <si>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</si>
  <si>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</si>
  <si>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</si>
  <si>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</si>
  <si>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</si>
  <si>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</si>
  <si>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</si>
  <si>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</si>
  <si>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</si>
  <si>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</si>
  <si>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</si>
  <si>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</si>
  <si>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</si>
  <si>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</si>
  <si>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</si>
  <si>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</si>
  <si>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</si>
  <si>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</si>
  <si>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</si>
  <si>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</si>
  <si>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</si>
  <si>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</si>
  <si>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</si>
  <si>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</si>
  <si>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</si>
  <si>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</si>
  <si>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</si>
  <si>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</si>
  <si>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</si>
  <si>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</si>
  <si>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</si>
  <si>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</si>
  <si>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</si>
  <si>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</si>
  <si>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</si>
  <si>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</si>
  <si>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</si>
  <si>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</si>
  <si>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</si>
  <si>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</si>
  <si>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</si>
  <si>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</si>
  <si>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</si>
  <si>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</si>
  <si>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</si>
  <si>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</si>
  <si>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</si>
  <si>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</si>
  <si>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</si>
  <si>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</si>
  <si>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</si>
  <si>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</si>
  <si>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</si>
  <si>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</si>
  <si>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</si>
  <si>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</si>
  <si>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</si>
  <si>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</si>
  <si>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</si>
  <si>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</si>
  <si>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</si>
  <si>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</si>
  <si>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</si>
  <si>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</si>
  <si>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</si>
  <si>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</si>
  <si>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</si>
  <si>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</si>
  <si>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</si>
  <si>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</si>
  <si>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</si>
  <si>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</si>
  <si>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</si>
  <si>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</si>
  <si>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</si>
  <si>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</si>
  <si>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</si>
  <si>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</si>
  <si>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</si>
  <si>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</si>
  <si>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</si>
  <si>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</si>
  <si>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</si>
  <si>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</si>
  <si>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</si>
  <si>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</si>
  <si>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</si>
  <si>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</si>
  <si>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</si>
  <si>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</si>
  <si>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</si>
  <si>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</si>
  <si>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</si>
  <si>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</si>
  <si>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</si>
  <si>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</si>
  <si>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</si>
  <si>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</si>
  <si>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</si>
  <si>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</si>
  <si>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</si>
  <si>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</si>
  <si>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</si>
  <si>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</si>
  <si>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</si>
  <si>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</si>
  <si>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</si>
  <si>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</si>
  <si>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</si>
  <si>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</si>
  <si>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</si>
  <si>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</si>
  <si>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</si>
  <si>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</si>
  <si>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</si>
  <si>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</si>
  <si>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</si>
  <si>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</si>
  <si>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</si>
  <si>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</si>
  <si>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</si>
  <si>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</si>
  <si>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</si>
  <si>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</si>
  <si>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</si>
  <si>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</si>
  <si>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</si>
  <si>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</si>
  <si>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</si>
  <si>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</si>
  <si>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</si>
  <si>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</si>
  <si>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</si>
  <si>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</si>
  <si>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</si>
  <si>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</si>
  <si>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</si>
  <si>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</si>
  <si>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</si>
  <si>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</si>
  <si>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</si>
  <si>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</si>
  <si>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</si>
  <si>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</si>
  <si>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</si>
  <si>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</si>
  <si>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</si>
  <si>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</si>
  <si>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</si>
  <si>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</si>
  <si>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</si>
  <si>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</si>
  <si>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</si>
  <si>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</si>
  <si>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</si>
  <si>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</si>
  <si>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</si>
  <si>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</si>
  <si>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</si>
  <si>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</si>
  <si>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</si>
  <si>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</si>
  <si>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</si>
  <si>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</si>
  <si>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</si>
  <si>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</si>
  <si>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</si>
  <si>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</si>
  <si>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</si>
  <si>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</si>
  <si>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</si>
  <si>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</si>
  <si>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</si>
  <si>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</si>
  <si>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</si>
  <si>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</si>
  <si>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</si>
  <si>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</si>
  <si>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</si>
  <si>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</si>
  <si>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</si>
  <si>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</si>
  <si>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</si>
  <si>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</si>
  <si>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</si>
  <si>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</si>
  <si>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</si>
  <si>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</si>
  <si>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</si>
  <si>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</si>
  <si>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</si>
  <si>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</si>
  <si>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</si>
  <si>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</si>
  <si>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</si>
  <si>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</si>
  <si>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</si>
  <si>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</si>
  <si>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</si>
  <si>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</si>
  <si>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</si>
  <si>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</si>
  <si>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</si>
  <si>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</si>
  <si>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</si>
  <si>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</si>
  <si>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</si>
  <si>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</si>
  <si>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</si>
  <si>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</si>
  <si>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</si>
  <si>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</si>
  <si>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</si>
  <si>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</si>
  <si>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</si>
  <si>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</si>
  <si>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</si>
  <si>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</si>
  <si>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</si>
  <si>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</si>
  <si>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</si>
  <si>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</si>
  <si>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</si>
  <si>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</si>
  <si>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</si>
  <si>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</si>
  <si>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</si>
  <si>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</si>
  <si>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</si>
  <si>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</si>
  <si>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</si>
  <si>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</si>
  <si>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</si>
  <si>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</si>
  <si>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</si>
  <si>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</si>
  <si>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</si>
  <si>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</si>
  <si>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</si>
  <si>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</si>
  <si>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</si>
  <si>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</si>
  <si>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</si>
  <si>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</si>
  <si>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</si>
  <si>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</si>
  <si>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</si>
  <si>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</si>
  <si>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</si>
  <si>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</si>
  <si>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</si>
  <si>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</si>
  <si>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</si>
  <si>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</si>
  <si>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</si>
  <si>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</si>
  <si>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</si>
  <si>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</si>
  <si>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</si>
  <si>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</si>
  <si>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</si>
  <si>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</si>
  <si>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</si>
  <si>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</si>
  <si>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</si>
  <si>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</si>
  <si>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</si>
  <si>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</si>
  <si>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</si>
  <si>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</si>
  <si>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</si>
  <si>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</si>
  <si>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</si>
  <si>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</si>
  <si>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</si>
  <si>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</si>
  <si>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</si>
  <si>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</si>
  <si>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</si>
  <si>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</si>
  <si>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</si>
  <si>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</si>
  <si>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</si>
  <si>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</si>
  <si>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</si>
  <si>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</si>
  <si>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</si>
  <si>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</si>
  <si>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</si>
  <si>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</si>
  <si>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</si>
  <si>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</si>
  <si>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</si>
  <si>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</si>
  <si>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</si>
  <si>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</si>
  <si>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</si>
  <si>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</si>
  <si>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</si>
  <si>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</si>
  <si>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</si>
  <si>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</si>
  <si>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</si>
  <si>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</si>
  <si>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</si>
  <si>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</si>
  <si>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</si>
  <si>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</si>
  <si>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</si>
  <si>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</si>
  <si>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</si>
  <si>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</si>
  <si>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</si>
  <si>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</si>
  <si>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</si>
  <si>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</si>
  <si>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</si>
  <si>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</si>
  <si>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</si>
  <si>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</si>
  <si>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</si>
  <si>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</si>
  <si>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</si>
  <si>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</si>
  <si>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</si>
  <si>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</si>
  <si>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</si>
  <si>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</si>
  <si>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</si>
  <si>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</si>
  <si>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</si>
  <si>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</si>
  <si>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</si>
  <si>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</si>
  <si>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</si>
  <si>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</si>
  <si>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</si>
  <si>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</si>
  <si>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</si>
  <si>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</si>
  <si>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</si>
  <si>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</si>
  <si>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</si>
  <si>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</si>
  <si>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</si>
  <si>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</si>
  <si>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</si>
  <si>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</si>
  <si>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</si>
  <si>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</si>
  <si>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</si>
  <si>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</si>
  <si>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</si>
  <si>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</si>
  <si>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</si>
  <si>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</si>
  <si>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</si>
  <si>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</si>
  <si>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</si>
  <si>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</si>
  <si>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</si>
  <si>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</si>
  <si>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</si>
  <si>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</si>
  <si>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</si>
  <si>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</si>
  <si>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</si>
  <si>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</si>
  <si>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</si>
  <si>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</si>
  <si>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</si>
  <si>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</si>
  <si>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</si>
  <si>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</si>
  <si>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</si>
  <si>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</si>
  <si>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</si>
  <si>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</si>
  <si>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</si>
  <si>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</si>
  <si>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</si>
  <si>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</si>
  <si>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</si>
  <si>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</si>
  <si>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</si>
  <si>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</si>
  <si>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</si>
  <si>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</si>
  <si>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</si>
  <si>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</si>
  <si>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</si>
  <si>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</si>
  <si>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</si>
  <si>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</si>
  <si>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</si>
  <si>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</si>
  <si>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</si>
  <si>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</si>
  <si>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</si>
  <si>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</si>
  <si>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</si>
  <si>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</si>
  <si>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</si>
  <si>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</si>
  <si>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</si>
  <si>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</si>
  <si>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</si>
  <si>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</si>
  <si>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</si>
  <si>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</si>
  <si>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</si>
  <si>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</si>
  <si>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</si>
  <si>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</si>
  <si>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</si>
  <si>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</si>
  <si>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</si>
  <si>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</si>
  <si>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</si>
  <si>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</si>
  <si>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</si>
  <si>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</si>
  <si>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</si>
  <si>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</si>
  <si>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</si>
  <si>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</si>
  <si>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</si>
  <si>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</si>
  <si>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</si>
  <si>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</si>
  <si>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</si>
  <si>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</si>
  <si>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</si>
  <si>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</si>
  <si>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</si>
  <si>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</si>
  <si>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</si>
  <si>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</si>
  <si>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</si>
  <si>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</si>
  <si>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</si>
  <si>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</si>
  <si>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</si>
  <si>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</si>
  <si>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</si>
  <si>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</si>
  <si>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</si>
  <si>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</si>
  <si>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</si>
  <si>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</si>
  <si>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</si>
  <si>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</si>
  <si>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</si>
  <si>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</si>
  <si>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</si>
  <si>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</si>
  <si>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</si>
  <si>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</si>
  <si>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</si>
  <si>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</si>
  <si>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</si>
  <si>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</si>
  <si>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</si>
  <si>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</si>
  <si>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</si>
  <si>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</si>
  <si>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</si>
  <si>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</si>
  <si>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</si>
  <si>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</si>
  <si>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</si>
  <si>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</si>
  <si>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</si>
  <si>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</si>
  <si>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</si>
  <si>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</si>
  <si>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</si>
  <si>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</si>
  <si>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</si>
  <si>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</si>
  <si>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</si>
  <si>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</si>
  <si>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</si>
  <si>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</si>
  <si>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</si>
  <si>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</si>
  <si>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</si>
  <si>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</si>
  <si>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</si>
  <si>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</si>
  <si>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</si>
  <si>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</si>
  <si>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</si>
  <si>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</si>
  <si>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</si>
  <si>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</si>
  <si>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</si>
  <si>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</si>
  <si>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</si>
  <si>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</si>
  <si>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</si>
  <si>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</si>
  <si>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</si>
  <si>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</si>
  <si>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</si>
  <si>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</si>
  <si>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</si>
  <si>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</si>
  <si>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</si>
  <si>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</si>
  <si>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</si>
  <si>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</si>
  <si>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</si>
  <si>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</si>
  <si>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</si>
  <si>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</si>
  <si>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</si>
  <si>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</si>
  <si>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</si>
  <si>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</si>
  <si>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</si>
  <si>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</si>
  <si>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</si>
  <si>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</si>
  <si>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</si>
  <si>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</si>
  <si>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</si>
  <si>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</si>
  <si>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</si>
  <si>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</si>
  <si>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</si>
  <si>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</si>
  <si>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</si>
  <si>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</si>
  <si>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</si>
  <si>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</si>
  <si>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</si>
  <si>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</si>
  <si>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</si>
  <si>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</si>
  <si>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</si>
  <si>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</si>
  <si>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</si>
  <si>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</si>
  <si>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</si>
  <si>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</si>
  <si>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</si>
  <si>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</si>
  <si>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</si>
  <si>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</si>
  <si>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</si>
  <si>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</si>
  <si>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</si>
  <si>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</si>
  <si>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</si>
  <si>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</si>
  <si>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</si>
  <si>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</si>
  <si>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</si>
  <si>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</si>
  <si>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</si>
  <si>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</si>
  <si>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</si>
  <si>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</si>
  <si>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</si>
  <si>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</si>
  <si>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</si>
  <si>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</si>
  <si>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</si>
  <si>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</si>
  <si>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</si>
  <si>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</si>
  <si>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</si>
  <si>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</si>
  <si>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</si>
  <si>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</si>
  <si>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</si>
  <si>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</si>
  <si>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</si>
  <si>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</si>
  <si>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</si>
  <si>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</si>
  <si>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</si>
  <si>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</si>
  <si>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</si>
  <si>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</si>
  <si>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</si>
  <si>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</si>
  <si>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</si>
  <si>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</si>
  <si>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</si>
  <si>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</si>
  <si>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</si>
  <si>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</si>
  <si>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</si>
  <si>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</si>
  <si>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</si>
  <si>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</si>
  <si>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</si>
  <si>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</si>
  <si>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</si>
  <si>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</si>
  <si>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</si>
  <si>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</si>
  <si>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</si>
  <si>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</si>
  <si>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</si>
  <si>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</si>
  <si>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</si>
  <si>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</si>
  <si>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</si>
  <si>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</si>
  <si>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</si>
  <si>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</si>
  <si>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</si>
  <si>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</si>
  <si>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</si>
  <si>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</si>
  <si>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</si>
  <si>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</si>
  <si>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</si>
  <si>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</si>
  <si>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</si>
  <si>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</si>
  <si>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</si>
  <si>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</si>
  <si>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</si>
  <si>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</si>
  <si>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</si>
  <si>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</si>
  <si>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</si>
  <si>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</si>
  <si>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</si>
  <si>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</si>
  <si>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</si>
  <si>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</si>
  <si>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</si>
  <si>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</si>
  <si>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</si>
  <si>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</si>
  <si>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</si>
  <si>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</si>
  <si>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</si>
  <si>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</si>
  <si>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</si>
  <si>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</si>
  <si>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</si>
  <si>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</si>
  <si>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</si>
  <si>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</si>
  <si>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</si>
  <si>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</si>
  <si>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</si>
  <si>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</si>
  <si>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</si>
  <si>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</si>
  <si>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</si>
  <si>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</si>
  <si>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</si>
  <si>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</si>
  <si>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</si>
  <si>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</si>
  <si>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</si>
  <si>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</si>
  <si>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</si>
  <si>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</si>
  <si>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</si>
  <si>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</si>
  <si>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</si>
  <si>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</si>
  <si>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</si>
  <si>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</si>
  <si>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</si>
  <si>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</si>
  <si>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</si>
  <si>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</si>
  <si>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</si>
  <si>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</si>
  <si>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</si>
  <si>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</si>
  <si>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</si>
  <si>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</si>
  <si>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</si>
  <si>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</si>
  <si>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</si>
  <si>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</si>
  <si>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</si>
  <si>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</si>
  <si>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</si>
  <si>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</si>
  <si>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</si>
  <si>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</si>
  <si>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</si>
  <si>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</si>
  <si>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</si>
  <si>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</si>
  <si>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</si>
  <si>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</si>
  <si>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</si>
  <si>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</si>
  <si>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</si>
  <si>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</si>
  <si>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</si>
  <si>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</si>
  <si>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</si>
  <si>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</si>
  <si>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</si>
  <si>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</si>
  <si>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</si>
  <si>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</si>
  <si>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</si>
  <si>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</si>
  <si>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</si>
  <si>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</si>
  <si>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</si>
  <si>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</si>
  <si>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</si>
  <si>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</si>
  <si>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</si>
  <si>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</si>
  <si>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</si>
  <si>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</si>
  <si>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</si>
  <si>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</si>
  <si>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</si>
  <si>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</si>
  <si>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</si>
  <si>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</si>
  <si>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</si>
  <si>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</si>
  <si>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</si>
  <si>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</si>
  <si>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</si>
  <si>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</si>
  <si>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</si>
  <si>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</si>
  <si>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</si>
  <si>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</si>
  <si>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</si>
  <si>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</si>
  <si>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</si>
  <si>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</si>
  <si>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</si>
  <si>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</si>
  <si>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</si>
  <si>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</si>
  <si>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</si>
  <si>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</si>
  <si>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</si>
  <si>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</si>
  <si>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</si>
  <si>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</si>
  <si>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</si>
  <si>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</si>
  <si>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</si>
  <si>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</si>
  <si>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</si>
  <si>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</si>
  <si>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</si>
  <si>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</si>
  <si>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</si>
  <si>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</si>
  <si>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</si>
  <si>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</si>
  <si>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</si>
  <si>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</si>
  <si>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</si>
  <si>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</si>
  <si>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</si>
  <si>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</si>
  <si>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</si>
  <si>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</si>
  <si>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</si>
  <si>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</si>
  <si>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</si>
  <si>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</si>
  <si>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</si>
  <si>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</si>
  <si>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</si>
  <si>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</si>
  <si>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</si>
  <si>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</si>
  <si>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</si>
  <si>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</si>
  <si>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</si>
  <si>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</si>
  <si>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</si>
  <si>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</si>
  <si>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</si>
  <si>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</si>
  <si>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</si>
  <si>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</si>
  <si>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</si>
  <si>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</si>
  <si>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</si>
  <si>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</si>
  <si>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</si>
  <si>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</si>
  <si>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</si>
  <si>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</si>
  <si>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</si>
  <si>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</si>
  <si>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</si>
  <si>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</si>
  <si>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</si>
  <si>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</si>
  <si>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</si>
  <si>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</si>
  <si>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</si>
  <si>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</si>
  <si>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</si>
  <si>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</si>
  <si>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</si>
  <si>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</si>
  <si>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</si>
  <si>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</si>
  <si>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</si>
  <si>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</si>
  <si>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</si>
  <si>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</si>
  <si>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</si>
  <si>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</si>
  <si>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</si>
  <si>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</si>
  <si>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</si>
  <si>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</si>
  <si>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</si>
  <si>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</si>
  <si>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</si>
  <si>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</si>
  <si>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</si>
  <si>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</si>
  <si>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</si>
  <si>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</si>
  <si>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</si>
  <si>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</si>
  <si>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</si>
  <si>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</si>
  <si>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</si>
  <si>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</si>
  <si>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</si>
  <si>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</si>
  <si>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</si>
  <si>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</si>
  <si>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</si>
  <si>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</si>
  <si>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</si>
  <si>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</si>
  <si>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</si>
  <si>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</si>
  <si>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</si>
  <si>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</si>
  <si>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</si>
  <si>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</si>
  <si>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</si>
  <si>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</si>
  <si>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</si>
  <si>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</si>
  <si>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</si>
  <si>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</si>
  <si>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</si>
  <si>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</si>
  <si>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</si>
  <si>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</si>
  <si>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</si>
  <si>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</si>
  <si>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</si>
  <si>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</si>
  <si>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</si>
  <si>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</si>
  <si>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</si>
  <si>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</si>
  <si>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</si>
  <si>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</si>
  <si>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</si>
  <si>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</si>
  <si>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</si>
  <si>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</si>
  <si>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</si>
  <si>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</si>
  <si>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</si>
  <si>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</si>
  <si>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</si>
  <si>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</si>
  <si>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</si>
  <si>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</si>
  <si>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</si>
  <si>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</si>
  <si>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</si>
  <si>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</si>
  <si>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</si>
  <si>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</si>
  <si>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</si>
  <si>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</si>
  <si>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</si>
  <si>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</si>
  <si>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</si>
  <si>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</si>
  <si>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</si>
  <si>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</si>
  <si>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</si>
  <si>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</si>
  <si>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</si>
  <si>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</si>
  <si>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</si>
  <si>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</si>
  <si>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</si>
  <si>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</si>
  <si>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</si>
  <si>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</si>
  <si>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</si>
  <si>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</si>
  <si>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</si>
  <si>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</si>
  <si>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</si>
  <si>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</si>
  <si>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</si>
  <si>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</si>
  <si>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</si>
  <si>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</si>
  <si>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</si>
  <si>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</si>
  <si>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</si>
  <si>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</si>
  <si>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</si>
  <si>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</si>
  <si>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</si>
  <si>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</si>
  <si>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</si>
  <si>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</si>
  <si>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</si>
  <si>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</si>
  <si>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</si>
  <si>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</si>
  <si>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</si>
  <si>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</si>
  <si>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</si>
  <si>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</si>
  <si>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</si>
  <si>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</si>
  <si>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</si>
  <si>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</si>
  <si>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</si>
  <si>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</si>
  <si>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</si>
  <si>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</si>
  <si>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</si>
  <si>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</si>
  <si>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</si>
  <si>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</si>
  <si>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</si>
  <si>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</si>
  <si>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</si>
  <si>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</si>
  <si>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</si>
  <si>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</si>
  <si>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</si>
  <si>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</si>
  <si>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</si>
  <si>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</si>
  <si>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</si>
  <si>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</si>
  <si>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</si>
  <si>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</si>
  <si>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</si>
  <si>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</si>
  <si>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</si>
  <si>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</si>
  <si>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</si>
  <si>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</si>
  <si>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</si>
  <si>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</si>
  <si>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</si>
  <si>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</si>
  <si>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</si>
  <si>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</si>
  <si>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</si>
  <si>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</si>
  <si>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</si>
  <si>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</si>
  <si>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</si>
  <si>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</si>
  <si>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</si>
  <si>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</si>
  <si>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</si>
  <si>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</si>
  <si>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</si>
  <si>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</si>
  <si>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</si>
  <si>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</si>
  <si>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</si>
  <si>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</si>
  <si>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</si>
  <si>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</si>
  <si>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</si>
  <si>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</si>
  <si>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</si>
  <si>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</si>
  <si>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</si>
  <si>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</si>
  <si>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</si>
  <si>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</si>
  <si>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</si>
  <si>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</si>
  <si>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</si>
  <si>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</si>
  <si>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</si>
  <si>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</si>
  <si>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</si>
  <si>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</si>
  <si>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</si>
  <si>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</si>
  <si>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</si>
  <si>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</si>
  <si>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</si>
  <si>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</si>
  <si>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</si>
  <si>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</si>
  <si>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</si>
  <si>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</si>
  <si>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</si>
  <si>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</si>
  <si>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</si>
  <si>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</si>
  <si>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</si>
  <si>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</si>
  <si>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</si>
  <si>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</si>
  <si>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</si>
  <si>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</si>
  <si>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</si>
  <si>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</si>
  <si>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</si>
  <si>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</si>
  <si>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</si>
  <si>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</si>
  <si>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</si>
  <si>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</si>
  <si>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</si>
  <si>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</si>
  <si>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</si>
  <si>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</si>
  <si>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</si>
  <si>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</si>
  <si>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</si>
  <si>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</si>
  <si>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</si>
  <si>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</si>
  <si>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</si>
  <si>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</si>
  <si>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</si>
  <si>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</si>
  <si>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</si>
  <si>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</si>
  <si>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</si>
  <si>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</si>
  <si>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</si>
  <si>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</si>
  <si>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</si>
  <si>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</si>
  <si>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</si>
  <si>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</si>
  <si>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</si>
  <si>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</si>
  <si>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</si>
  <si>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</si>
  <si>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</si>
  <si>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</si>
  <si>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</si>
  <si>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</si>
  <si>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</si>
  <si>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</si>
  <si>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</si>
  <si>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</si>
  <si>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</si>
  <si>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</si>
  <si>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</si>
  <si>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</si>
  <si>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</si>
  <si>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</si>
  <si>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</si>
  <si>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</si>
  <si>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</si>
  <si>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</si>
  <si>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</si>
  <si>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</si>
  <si>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</si>
  <si>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</si>
  <si>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</si>
  <si>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</si>
  <si>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</si>
  <si>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</si>
  <si>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</si>
  <si>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</si>
  <si>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</si>
  <si>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</si>
  <si>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</si>
  <si>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</si>
  <si>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</si>
  <si>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</si>
  <si>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</si>
  <si>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</si>
  <si>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</si>
  <si>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</si>
  <si>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</si>
  <si>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</si>
  <si>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</si>
  <si>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</si>
  <si>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</si>
  <si>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</si>
  <si>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</si>
  <si>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</si>
  <si>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</si>
  <si>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</si>
  <si>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</si>
  <si>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</si>
  <si>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</si>
  <si>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</si>
  <si>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</si>
  <si>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</si>
  <si>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</si>
  <si>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</si>
  <si>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</si>
  <si>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</si>
  <si>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</si>
  <si>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</si>
  <si>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</si>
  <si>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</si>
  <si>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</si>
  <si>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</si>
  <si>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</si>
  <si>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</si>
  <si>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</si>
  <si>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</si>
  <si>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</si>
  <si>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</si>
  <si>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</si>
  <si>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</si>
  <si>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</si>
  <si>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</si>
  <si>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</si>
  <si>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</si>
  <si>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</si>
  <si>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</si>
  <si>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</si>
  <si>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</si>
  <si>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</si>
  <si>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</si>
  <si>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</si>
  <si>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</si>
  <si>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</si>
  <si>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</si>
  <si>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</si>
  <si>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</si>
  <si>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</si>
  <si>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</si>
  <si>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</si>
  <si>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</si>
  <si>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</si>
  <si>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</si>
  <si>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</si>
  <si>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</si>
  <si>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</si>
  <si>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</si>
  <si>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</si>
  <si>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</si>
  <si>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</si>
  <si>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</si>
  <si>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</si>
  <si>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</si>
  <si>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</si>
  <si>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</si>
  <si>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</si>
  <si>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</si>
  <si>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</si>
  <si>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</si>
  <si>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</si>
  <si>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</si>
  <si>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</si>
  <si>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</si>
  <si>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</si>
  <si>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</si>
  <si>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</si>
  <si>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</si>
  <si>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</si>
  <si>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</si>
  <si>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</si>
  <si>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</si>
  <si>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</si>
  <si>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</si>
  <si>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</si>
  <si>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</si>
  <si>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</si>
  <si>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</si>
  <si>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</si>
  <si>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</si>
  <si>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</si>
  <si>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</si>
  <si>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</si>
  <si>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</si>
  <si>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</si>
  <si>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</si>
  <si>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</si>
  <si>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</si>
  <si>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</si>
  <si>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</si>
  <si>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</si>
  <si>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</si>
  <si>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</si>
  <si>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</si>
  <si>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</si>
  <si>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</si>
  <si>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</si>
  <si>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</si>
  <si>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</si>
  <si>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</si>
  <si>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</si>
  <si>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</si>
  <si>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</si>
  <si>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</si>
  <si>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</si>
  <si>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</si>
  <si>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</si>
  <si>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</si>
  <si>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</si>
  <si>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</si>
  <si>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</si>
  <si>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</si>
  <si>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</si>
  <si>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</si>
  <si>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</si>
  <si>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</si>
  <si>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</si>
  <si>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</si>
  <si>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</si>
  <si>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</si>
  <si>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</si>
  <si>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</si>
  <si>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</si>
  <si>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</si>
  <si>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</si>
  <si>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</si>
  <si>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</si>
  <si>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</si>
  <si>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</si>
  <si>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</si>
  <si>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</si>
  <si>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</si>
  <si>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</si>
  <si>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</si>
  <si>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</si>
  <si>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</si>
  <si>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</si>
  <si>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</si>
  <si>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</si>
  <si>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</si>
  <si>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</si>
  <si>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</si>
  <si>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</si>
  <si>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</si>
  <si>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</si>
  <si>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</si>
  <si>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</si>
  <si>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</si>
  <si>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</si>
  <si>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</si>
  <si>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</si>
  <si>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</si>
  <si>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</si>
  <si>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</si>
  <si>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</si>
  <si>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</si>
  <si>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</si>
  <si>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</si>
  <si>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</si>
  <si>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</si>
  <si>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</si>
  <si>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</si>
  <si>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</si>
  <si>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</si>
  <si>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</si>
  <si>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</si>
  <si>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</si>
  <si>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</si>
  <si>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</si>
  <si>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</si>
  <si>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</si>
  <si>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</si>
  <si>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</si>
  <si>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</si>
  <si>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</si>
  <si>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</si>
  <si>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</si>
  <si>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</si>
  <si>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</si>
  <si>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</si>
  <si>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</si>
  <si>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</si>
  <si>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</si>
  <si>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</si>
  <si>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</si>
  <si>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</si>
  <si>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</si>
  <si>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</si>
  <si>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</si>
  <si>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</si>
  <si>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</si>
  <si>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</si>
  <si>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</si>
  <si>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</si>
  <si>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</si>
  <si>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</si>
  <si>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</si>
  <si>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</si>
  <si>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</si>
  <si>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</si>
  <si>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</si>
  <si>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</si>
  <si>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</si>
  <si>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</si>
  <si>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</si>
  <si>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</si>
  <si>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</si>
  <si>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</si>
  <si>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</si>
  <si>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</si>
  <si>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</si>
  <si>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</si>
  <si>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</si>
  <si>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</si>
  <si>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</si>
  <si>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</si>
  <si>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</si>
  <si>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</si>
  <si>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</si>
  <si>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</si>
  <si>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</si>
  <si>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</si>
  <si>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</si>
  <si>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</si>
  <si>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</si>
  <si>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</si>
  <si>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</si>
  <si>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</si>
  <si>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</si>
  <si>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</si>
  <si>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</si>
  <si>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</si>
  <si>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</si>
  <si>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</si>
  <si>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</si>
  <si>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</si>
  <si>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</si>
  <si>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</si>
  <si>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</si>
  <si>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</si>
  <si>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</si>
  <si>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</si>
  <si>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</si>
  <si>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</si>
  <si>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</si>
  <si>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</si>
  <si>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</si>
  <si>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</si>
  <si>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</si>
  <si>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</si>
  <si>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</si>
  <si>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</si>
  <si>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</si>
  <si>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</si>
  <si>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</si>
  <si>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</si>
  <si>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</si>
  <si>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</si>
  <si>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</si>
  <si>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</si>
  <si>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</si>
  <si>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</si>
  <si>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</si>
  <si>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</si>
  <si>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</si>
  <si>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</si>
  <si>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</si>
  <si>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</si>
  <si>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</si>
  <si>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</si>
  <si>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</si>
  <si>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</si>
  <si>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</si>
  <si>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</si>
  <si>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</si>
  <si>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</si>
  <si>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</si>
  <si>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</si>
  <si>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</si>
  <si>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</si>
  <si>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</si>
  <si>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</si>
  <si>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</si>
  <si>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</si>
  <si>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</si>
  <si>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</si>
  <si>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</si>
  <si>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</si>
  <si>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</si>
  <si>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</si>
  <si>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</si>
  <si>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</si>
  <si>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</si>
  <si>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</si>
  <si>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</si>
  <si>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</si>
  <si>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</si>
  <si>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</si>
  <si>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</si>
  <si>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</si>
  <si>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</si>
  <si>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</si>
  <si>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</si>
  <si>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</si>
  <si>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</si>
  <si>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</si>
  <si>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</si>
  <si>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</si>
  <si>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</si>
  <si>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</si>
  <si>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</si>
  <si>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</si>
  <si>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</si>
  <si>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</si>
  <si>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</si>
  <si>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</si>
  <si>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</si>
  <si>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</si>
  <si>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</si>
  <si>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</si>
  <si>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</si>
  <si>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</si>
  <si>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</si>
  <si>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</si>
  <si>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</si>
  <si>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</si>
  <si>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</si>
  <si>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</si>
  <si>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</si>
  <si>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</si>
  <si>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</si>
  <si>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</si>
  <si>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</si>
  <si>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</si>
  <si>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</si>
  <si>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</si>
  <si>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</si>
  <si>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</si>
  <si>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</si>
  <si>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</si>
  <si>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</si>
  <si>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</si>
  <si>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</si>
  <si>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</si>
  <si>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</si>
  <si>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</si>
  <si>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</si>
  <si>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</si>
  <si>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</si>
  <si>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</si>
  <si>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</si>
  <si>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</si>
  <si>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</si>
  <si>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</si>
  <si>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</si>
  <si>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</si>
  <si>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</si>
  <si>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</si>
  <si>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</si>
  <si>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</si>
  <si>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</si>
  <si>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</si>
  <si>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</si>
  <si>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</si>
  <si>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</si>
  <si>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</si>
  <si>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</si>
  <si>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</si>
  <si>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</si>
  <si>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</si>
  <si>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</si>
  <si>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</si>
  <si>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</si>
  <si>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</si>
  <si>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</si>
  <si>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</si>
  <si>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</si>
  <si>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</si>
  <si>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</si>
  <si>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</si>
  <si>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</si>
  <si>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</si>
  <si>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</si>
  <si>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</si>
  <si>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</si>
  <si>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</si>
  <si>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</si>
  <si>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</si>
  <si>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</si>
  <si>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</si>
  <si>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</si>
  <si>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</si>
  <si>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</si>
  <si>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</si>
  <si>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</si>
  <si>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</si>
  <si>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</si>
  <si>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</si>
  <si>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</si>
  <si>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</si>
  <si>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</si>
  <si>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</si>
  <si>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</si>
  <si>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</si>
  <si>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</si>
  <si>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</si>
  <si>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</si>
  <si>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</si>
  <si>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</si>
  <si>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</si>
  <si>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</si>
  <si>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</si>
  <si>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</si>
  <si>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</si>
  <si>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</si>
  <si>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</si>
  <si>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</si>
  <si>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</si>
  <si>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</si>
  <si>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</si>
  <si>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</si>
  <si>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</si>
  <si>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</si>
  <si>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</si>
  <si>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</si>
  <si>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</si>
  <si>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</si>
  <si>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</si>
  <si>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</si>
  <si>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</si>
  <si>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</si>
  <si>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</si>
  <si>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</si>
  <si>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</si>
  <si>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</si>
  <si>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</si>
  <si>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</si>
  <si>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</si>
  <si>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</si>
  <si>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</si>
  <si>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</si>
  <si>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</si>
  <si>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</si>
  <si>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</si>
  <si>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</si>
  <si>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</si>
  <si>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</si>
  <si>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</si>
  <si>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</si>
  <si>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</si>
  <si>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</si>
  <si>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</si>
  <si>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</si>
  <si>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</si>
  <si>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</si>
  <si>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</si>
  <si>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</si>
  <si>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</si>
  <si>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</si>
  <si>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</si>
  <si>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</si>
  <si>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</si>
  <si>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</si>
  <si>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</si>
  <si>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</si>
  <si>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</si>
  <si>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</si>
  <si>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</si>
  <si>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</si>
  <si>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</si>
  <si>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</si>
  <si>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</si>
  <si>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</si>
  <si>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</si>
  <si>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</si>
  <si>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</si>
  <si>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</si>
  <si>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</si>
  <si>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</si>
  <si>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</si>
  <si>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</si>
  <si>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</si>
  <si>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</si>
  <si>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</si>
  <si>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</si>
  <si>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</si>
  <si>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</si>
  <si>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</si>
  <si>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</si>
  <si>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</si>
  <si>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</si>
  <si>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</si>
  <si>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</si>
  <si>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</si>
  <si>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</si>
  <si>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</si>
  <si>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</si>
  <si>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</si>
  <si>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</si>
  <si>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</si>
  <si>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</si>
  <si>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</si>
  <si>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</si>
  <si>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</si>
  <si>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</si>
  <si>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</si>
  <si>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</si>
  <si>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</si>
  <si>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</si>
  <si>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</si>
  <si>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</si>
  <si>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</si>
  <si>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</si>
  <si>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</si>
  <si>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</si>
  <si>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</si>
  <si>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</si>
  <si>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</si>
  <si>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</si>
  <si>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</si>
  <si>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</si>
  <si>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</si>
  <si>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</si>
  <si>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</si>
  <si>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</si>
  <si>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</si>
  <si>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</si>
  <si>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</si>
  <si>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</si>
  <si>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</si>
  <si>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</si>
  <si>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</si>
  <si>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</si>
  <si>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</si>
  <si>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</si>
  <si>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</si>
  <si>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</si>
  <si>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</si>
  <si>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</si>
  <si>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</si>
  <si>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</si>
  <si>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</si>
  <si>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</si>
  <si>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</si>
  <si>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</si>
  <si>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</si>
  <si>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</si>
  <si>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</si>
  <si>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</si>
  <si>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</si>
  <si>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</si>
  <si>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</si>
  <si>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</si>
  <si>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</si>
  <si>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</si>
  <si>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</si>
  <si>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</si>
  <si>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</si>
  <si>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</si>
  <si>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</si>
  <si>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</si>
  <si>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</si>
  <si>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</si>
  <si>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</si>
  <si>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</si>
  <si>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</si>
  <si>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</si>
  <si>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</si>
  <si>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</si>
  <si>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</si>
  <si>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</si>
  <si>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</si>
  <si>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</si>
  <si>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</si>
  <si>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</si>
  <si>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</si>
  <si>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</si>
  <si>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</si>
  <si>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</si>
  <si>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</si>
  <si>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</si>
  <si>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</si>
  <si>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</si>
  <si>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</si>
  <si>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</si>
  <si>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</si>
  <si>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</si>
  <si>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</si>
  <si>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</si>
  <si>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</si>
  <si>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</si>
  <si>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</si>
  <si>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</si>
  <si>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</si>
  <si>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</si>
  <si>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</si>
  <si>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</si>
  <si>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</si>
  <si>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</si>
  <si>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</si>
  <si>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</si>
  <si>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</si>
  <si>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</si>
  <si>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</si>
  <si>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</si>
  <si>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</si>
  <si>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</si>
  <si>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</si>
  <si>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</si>
  <si>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</si>
  <si>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</si>
  <si>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</si>
  <si>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</si>
  <si>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</si>
  <si>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</si>
  <si>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</si>
  <si>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</si>
  <si>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</si>
  <si>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</si>
  <si>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</si>
  <si>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</si>
  <si>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</si>
  <si>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</si>
  <si>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</si>
  <si>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</si>
  <si>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</si>
  <si>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</si>
  <si>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</si>
  <si>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</si>
  <si>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</si>
  <si>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</si>
  <si>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</si>
  <si>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</si>
  <si>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</si>
  <si>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</si>
  <si>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</si>
  <si>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</si>
  <si>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</si>
  <si>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</si>
  <si>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</si>
  <si>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</si>
  <si>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</si>
  <si>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</si>
  <si>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</si>
  <si>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</si>
  <si>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</si>
  <si>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</si>
  <si>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</si>
  <si>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</si>
  <si>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</si>
  <si>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</si>
  <si>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</si>
  <si>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</si>
  <si>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</si>
  <si>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</si>
  <si>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</si>
  <si>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</si>
  <si>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</si>
  <si>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</si>
  <si>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</si>
  <si>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</si>
  <si>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</si>
  <si>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</si>
  <si>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</si>
  <si>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</si>
  <si>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</si>
  <si>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</si>
  <si>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</si>
  <si>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</si>
  <si>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</si>
  <si>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</si>
  <si>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</si>
  <si>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</si>
  <si>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</si>
  <si>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</si>
  <si>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</si>
  <si>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</si>
  <si>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</si>
  <si>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</si>
  <si>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</si>
  <si>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</si>
  <si>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</si>
  <si>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</si>
  <si>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</si>
  <si>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</si>
  <si>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</si>
  <si>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</si>
  <si>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</si>
  <si>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</si>
  <si>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</si>
  <si>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</si>
  <si>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</si>
  <si>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</si>
  <si>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</si>
  <si>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</si>
  <si>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</si>
  <si>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</si>
  <si>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</si>
  <si>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</si>
  <si>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</si>
  <si>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</si>
  <si>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</si>
  <si>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</si>
  <si>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</si>
  <si>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</si>
  <si>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</si>
  <si>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</si>
  <si>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</si>
  <si>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</si>
  <si>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</si>
  <si>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</si>
  <si>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</si>
  <si>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</si>
  <si>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</si>
  <si>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</si>
  <si>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</si>
  <si>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</si>
  <si>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</si>
  <si>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</si>
  <si>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</si>
  <si>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</si>
  <si>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</si>
  <si>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</si>
  <si>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</si>
  <si>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</si>
  <si>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</si>
  <si>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</si>
  <si>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</si>
  <si>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</si>
  <si>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</si>
  <si>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</si>
  <si>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</si>
  <si>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</si>
  <si>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</si>
  <si>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</si>
  <si>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</si>
  <si>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</si>
  <si>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</si>
  <si>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</si>
  <si>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</si>
  <si>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</si>
  <si>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</si>
  <si>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</si>
  <si>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</si>
  <si>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</si>
  <si>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</si>
  <si>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</si>
  <si>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</si>
  <si>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</si>
  <si>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</si>
  <si>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</si>
  <si>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</si>
  <si>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</si>
  <si>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</si>
  <si>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</si>
  <si>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</si>
  <si>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</si>
  <si>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</si>
  <si>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</si>
  <si>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</si>
  <si>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</si>
  <si>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</si>
  <si>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</si>
  <si>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</si>
  <si>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</si>
  <si>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</si>
  <si>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</si>
  <si>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</si>
  <si>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</si>
  <si>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</si>
  <si>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</si>
  <si>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</si>
  <si>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</si>
  <si>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</si>
  <si>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</si>
  <si>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</si>
  <si>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</si>
  <si>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</si>
  <si>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</si>
  <si>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</si>
  <si>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</si>
  <si>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</si>
  <si>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</si>
  <si>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</si>
  <si>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</si>
  <si>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</si>
  <si>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</si>
  <si>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</si>
  <si>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</si>
  <si>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</si>
  <si>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</si>
  <si>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</si>
  <si>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</si>
  <si>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</si>
  <si>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</si>
  <si>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</si>
  <si>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</si>
  <si>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</si>
  <si>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</si>
  <si>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</si>
  <si>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</si>
  <si>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</si>
  <si>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</si>
  <si>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</si>
  <si>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</si>
  <si>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</si>
  <si>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</si>
  <si>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</si>
  <si>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</si>
  <si>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</si>
  <si>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</si>
  <si>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</si>
  <si>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</si>
  <si>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</si>
  <si>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</si>
  <si>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</si>
  <si>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</si>
  <si>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</si>
  <si>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</si>
  <si>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</si>
  <si>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</si>
  <si>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</si>
  <si>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</si>
  <si>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</si>
  <si>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</si>
  <si>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</si>
  <si>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</si>
  <si>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</si>
  <si>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</si>
  <si>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</si>
  <si>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</si>
  <si>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</si>
  <si>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</si>
  <si>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</si>
  <si>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</si>
  <si>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</si>
  <si>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</si>
  <si>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</si>
  <si>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</si>
  <si>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</si>
  <si>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</si>
  <si>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</si>
  <si>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</si>
  <si>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</si>
  <si>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</si>
  <si>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</si>
  <si>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</si>
  <si>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</si>
  <si>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</si>
  <si>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</si>
  <si>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</si>
  <si>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</si>
  <si>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</si>
  <si>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</si>
  <si>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</si>
  <si>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</si>
  <si>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</si>
  <si>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</si>
  <si>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</si>
  <si>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</si>
  <si>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</si>
  <si>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</si>
  <si>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</si>
  <si>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</si>
  <si>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</si>
  <si>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</si>
  <si>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</si>
  <si>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</si>
  <si>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</si>
  <si>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</si>
  <si>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</si>
  <si>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</si>
  <si>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</si>
  <si>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</si>
  <si>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</si>
  <si>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</si>
  <si>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</si>
  <si>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</si>
  <si>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</si>
  <si>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</si>
  <si>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</si>
  <si>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</si>
  <si>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</si>
  <si>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</si>
  <si>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</si>
  <si>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</si>
  <si>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</si>
  <si>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</si>
  <si>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</si>
  <si>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</si>
  <si>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</si>
  <si>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</si>
  <si>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</si>
  <si>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</si>
  <si>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</si>
  <si>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</si>
  <si>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</si>
  <si>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</si>
  <si>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</si>
  <si>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</si>
  <si>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</si>
  <si>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</si>
  <si>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</si>
  <si>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</si>
  <si>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</si>
  <si>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</si>
  <si>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</si>
  <si>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</si>
  <si>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</si>
  <si>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</si>
  <si>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</si>
  <si>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</si>
  <si>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</si>
  <si>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</si>
  <si>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</si>
  <si>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</si>
  <si>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</si>
  <si>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</si>
  <si>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</si>
  <si>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</si>
  <si>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</si>
  <si>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</si>
  <si>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</si>
  <si>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</si>
  <si>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</si>
  <si>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</si>
  <si>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</si>
  <si>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</si>
  <si>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</si>
  <si>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</si>
  <si>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</si>
  <si>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</si>
  <si>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</si>
  <si>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</si>
  <si>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</si>
  <si>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</si>
  <si>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</si>
  <si>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</si>
  <si>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</si>
  <si>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</si>
  <si>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</si>
  <si>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</si>
  <si>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</si>
  <si>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</si>
  <si>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</si>
  <si>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</si>
  <si>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</si>
  <si>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</si>
  <si>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</si>
  <si>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</si>
  <si>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</si>
  <si>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</si>
  <si>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</si>
  <si>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</si>
  <si>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</si>
  <si>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</si>
  <si>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</si>
  <si>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</si>
  <si>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</si>
  <si>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</si>
  <si>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</si>
  <si>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</si>
  <si>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</si>
  <si>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</si>
  <si>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</si>
  <si>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</si>
  <si>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</si>
  <si>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</si>
  <si>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</si>
  <si>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</si>
  <si>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</si>
  <si>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</si>
  <si>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</si>
  <si>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</si>
  <si>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</si>
  <si>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</si>
  <si>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</si>
  <si>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</si>
  <si>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</si>
  <si>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</si>
  <si>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</si>
  <si>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</si>
  <si>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</si>
  <si>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</si>
  <si>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</si>
  <si>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</si>
  <si>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</si>
  <si>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</si>
  <si>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</si>
  <si>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</si>
  <si>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</si>
  <si>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</si>
  <si>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</si>
  <si>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</si>
  <si>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</si>
  <si>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</si>
  <si>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</si>
  <si>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</si>
  <si>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</si>
  <si>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</si>
  <si>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</si>
  <si>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</si>
  <si>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</si>
  <si>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</si>
  <si>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</si>
  <si>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</si>
  <si>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</si>
  <si>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</si>
  <si>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</si>
  <si>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</si>
  <si>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</si>
  <si>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</si>
  <si>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</si>
  <si>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</si>
  <si>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</si>
  <si>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</si>
  <si>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</si>
  <si>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</si>
  <si>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</si>
  <si>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</si>
  <si>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</si>
  <si>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</si>
  <si>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</si>
  <si>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</si>
  <si>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</si>
  <si>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</si>
  <si>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</si>
  <si>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</si>
  <si>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</si>
  <si>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</si>
  <si>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</si>
  <si>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</si>
  <si>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</si>
  <si>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</si>
  <si>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</si>
  <si>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</si>
  <si>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</si>
  <si>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</si>
  <si>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</si>
  <si>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</si>
  <si>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</si>
  <si>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</si>
  <si>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</si>
  <si>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</si>
  <si>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</si>
  <si>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</si>
  <si>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</si>
  <si>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</si>
  <si>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</si>
  <si>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</si>
  <si>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</si>
  <si>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</si>
  <si>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</si>
  <si>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</si>
  <si>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</si>
  <si>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</si>
  <si>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</si>
  <si>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</si>
  <si>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</si>
  <si>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</si>
  <si>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</si>
  <si>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</si>
  <si>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</si>
  <si>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</si>
  <si>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</si>
  <si>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</si>
  <si>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</si>
  <si>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</si>
  <si>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</si>
  <si>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</si>
  <si>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</si>
  <si>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</si>
  <si>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</si>
  <si>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</si>
  <si>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</si>
  <si>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</si>
  <si>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</si>
  <si>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</si>
  <si>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</si>
  <si>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</si>
  <si>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</si>
  <si>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</si>
  <si>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</si>
  <si>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</si>
  <si>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</si>
  <si>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</si>
  <si>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</si>
  <si>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</si>
  <si>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</si>
  <si>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</si>
  <si>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</si>
  <si>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</si>
  <si>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</si>
  <si>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</si>
  <si>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</si>
  <si>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</si>
  <si>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</si>
  <si>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</si>
  <si>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</si>
  <si>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</si>
  <si>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</si>
  <si>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</si>
  <si>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</si>
  <si>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</si>
  <si>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</si>
  <si>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</si>
  <si>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</si>
  <si>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</si>
  <si>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</si>
  <si>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</si>
  <si>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</si>
  <si>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</si>
  <si>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</si>
  <si>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</si>
  <si>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</si>
  <si>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</si>
  <si>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</si>
  <si>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</si>
  <si>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</si>
  <si>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</si>
  <si>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</si>
  <si>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</si>
  <si>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</si>
  <si>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</si>
  <si>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</si>
  <si>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</si>
  <si>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</si>
  <si>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</si>
  <si>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</si>
  <si>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</si>
  <si>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</si>
  <si>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</si>
  <si>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</si>
  <si>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</si>
  <si>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</si>
  <si>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</si>
  <si>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</si>
  <si>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</si>
  <si>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</si>
  <si>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</si>
  <si>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</si>
  <si>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</si>
  <si>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</si>
  <si>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</si>
  <si>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</si>
  <si>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</si>
  <si>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</si>
  <si>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</si>
  <si>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</si>
  <si>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</si>
  <si>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</si>
  <si>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</si>
  <si>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</si>
  <si>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</si>
  <si>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</si>
  <si>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</si>
  <si>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</si>
  <si>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</si>
  <si>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</si>
  <si>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</si>
  <si>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</si>
  <si>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</si>
  <si>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</si>
  <si>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</si>
  <si>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</si>
  <si>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</si>
  <si>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</si>
  <si>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</si>
  <si>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</si>
  <si>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</si>
  <si>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</si>
  <si>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</si>
  <si>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</si>
  <si>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</si>
  <si>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</si>
  <si>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</si>
  <si>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</si>
  <si>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</si>
  <si>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</si>
  <si>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</si>
  <si>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</si>
  <si>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</si>
  <si>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</si>
  <si>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</si>
  <si>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</si>
  <si>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</si>
  <si>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</si>
  <si>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</si>
  <si>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</si>
  <si>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</si>
  <si>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</si>
  <si>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</si>
  <si>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</si>
  <si>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</si>
  <si>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</si>
  <si>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</si>
  <si>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</si>
  <si>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</si>
  <si>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</si>
  <si>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</si>
  <si>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</si>
  <si>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</si>
  <si>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</si>
  <si>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</si>
  <si>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</si>
  <si>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</si>
  <si>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</si>
  <si>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</si>
  <si>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</si>
  <si>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</si>
  <si>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</si>
  <si>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</si>
  <si>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</si>
  <si>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</si>
  <si>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</si>
  <si>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</si>
  <si>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</si>
  <si>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</si>
  <si>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</si>
  <si>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</si>
  <si>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</si>
  <si>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</si>
  <si>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</si>
  <si>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</si>
  <si>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</si>
  <si>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</si>
  <si>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</si>
  <si>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</si>
  <si>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</si>
  <si>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</si>
  <si>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</si>
  <si>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</si>
  <si>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</si>
  <si>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</si>
  <si>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</si>
  <si>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</si>
  <si>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</si>
  <si>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</si>
  <si>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</si>
  <si>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</si>
  <si>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</si>
  <si>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</si>
  <si>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</si>
  <si>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</si>
  <si>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</si>
  <si>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</si>
  <si>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</si>
  <si>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</si>
  <si>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</si>
  <si>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</si>
  <si>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</si>
  <si>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</si>
  <si>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</si>
  <si>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</si>
  <si>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</si>
  <si>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</si>
  <si>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</si>
  <si>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</si>
  <si>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</si>
  <si>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</si>
  <si>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</si>
  <si>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</si>
  <si>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</si>
  <si>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</si>
  <si>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</si>
  <si>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</si>
  <si>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</si>
  <si>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</si>
  <si>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</si>
  <si>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</si>
  <si>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</si>
  <si>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</si>
  <si>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</si>
  <si>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</si>
  <si>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</si>
  <si>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</si>
  <si>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</si>
  <si>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</si>
  <si>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</si>
  <si>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</si>
  <si>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</si>
  <si>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</si>
  <si>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</si>
  <si>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</si>
  <si>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</si>
  <si>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</si>
  <si>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</si>
  <si>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</si>
  <si>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</si>
  <si>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</si>
  <si>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</si>
  <si>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</si>
  <si>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</si>
  <si>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</si>
  <si>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</si>
  <si>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</si>
  <si>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</si>
  <si>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</si>
  <si>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</si>
  <si>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</si>
  <si>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</si>
  <si>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</si>
  <si>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</si>
  <si>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</si>
  <si>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</si>
  <si>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</si>
  <si>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</si>
  <si>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</si>
  <si>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</si>
  <si>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</si>
  <si>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</si>
  <si>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</si>
  <si>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</si>
  <si>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</si>
  <si>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</si>
  <si>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</si>
  <si>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</si>
  <si>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</si>
  <si>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</si>
  <si>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</si>
  <si>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</si>
  <si>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</si>
  <si>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</si>
  <si>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</si>
  <si>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</si>
  <si>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</si>
  <si>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</si>
  <si>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</si>
  <si>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</si>
  <si>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</si>
  <si>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</si>
  <si>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</si>
  <si>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</si>
  <si>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</si>
  <si>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</si>
  <si>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</si>
  <si>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</si>
  <si>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</si>
  <si>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</si>
  <si>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</si>
  <si>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</si>
  <si>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</si>
  <si>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</si>
  <si>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</si>
  <si>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</si>
  <si>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</si>
  <si>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</si>
  <si>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</si>
  <si>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</si>
  <si>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</si>
  <si>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</si>
  <si>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</si>
  <si>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</si>
  <si>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</si>
  <si>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</si>
  <si>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</si>
  <si>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</si>
  <si>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</si>
  <si>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</si>
  <si>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</si>
  <si>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</si>
  <si>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</si>
  <si>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</si>
  <si>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</si>
  <si>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</si>
  <si>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</si>
  <si>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</si>
  <si>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</si>
  <si>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</si>
  <si>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</si>
  <si>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</si>
  <si>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</si>
  <si>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</si>
  <si>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</si>
  <si>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</si>
  <si>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</si>
  <si>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</si>
  <si>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</si>
  <si>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</si>
  <si>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</si>
  <si>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</si>
  <si>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</si>
  <si>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</si>
  <si>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</si>
  <si>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</si>
  <si>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</si>
  <si>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</si>
  <si>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</si>
  <si>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</si>
  <si>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</si>
  <si>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</si>
  <si>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</si>
  <si>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</si>
  <si>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</si>
  <si>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</si>
  <si>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</si>
  <si>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</si>
  <si>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</si>
  <si>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</si>
  <si>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</si>
  <si>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</si>
  <si>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</si>
  <si>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</si>
  <si>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</si>
  <si>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</si>
  <si>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</si>
  <si>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</si>
  <si>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</si>
  <si>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</si>
  <si>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</si>
  <si>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</si>
  <si>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</si>
  <si>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</si>
  <si>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</si>
  <si>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</si>
  <si>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</si>
  <si>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</si>
  <si>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</si>
  <si>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</si>
  <si>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</si>
  <si>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</si>
  <si>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</si>
  <si>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</si>
  <si>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</si>
  <si>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</si>
  <si>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</si>
  <si>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</si>
  <si>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</si>
  <si>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</si>
  <si>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</si>
  <si>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</si>
  <si>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</si>
  <si>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</si>
  <si>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</si>
  <si>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</si>
  <si>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</si>
  <si>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</si>
  <si>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</si>
  <si>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</si>
  <si>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</si>
  <si>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</si>
  <si>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</si>
  <si>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</si>
  <si>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</si>
  <si>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</si>
  <si>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</si>
  <si>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</si>
  <si>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</si>
  <si>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</si>
  <si>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</si>
  <si>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</si>
  <si>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</si>
  <si>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</si>
  <si>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</si>
  <si>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</si>
  <si>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</si>
  <si>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</si>
  <si>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</si>
  <si>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</si>
  <si>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</si>
  <si>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</si>
  <si>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</si>
  <si>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</si>
  <si>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</si>
  <si>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</si>
  <si>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</si>
  <si>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</si>
  <si>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</si>
  <si>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</si>
  <si>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</si>
  <si>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</si>
  <si>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</si>
  <si>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</si>
  <si>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</si>
  <si>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</si>
  <si>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</si>
  <si>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</si>
  <si>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</si>
  <si>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</si>
  <si>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</si>
  <si>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</si>
  <si>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</si>
  <si>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</si>
  <si>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</si>
  <si>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</si>
  <si>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</si>
  <si>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</si>
  <si>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</si>
  <si>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</si>
  <si>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</si>
  <si>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</si>
  <si>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</si>
  <si>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</si>
  <si>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</si>
  <si>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</si>
  <si>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</si>
  <si>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</si>
  <si>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</si>
  <si>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</si>
  <si>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</si>
  <si>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</si>
  <si>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</si>
  <si>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</si>
  <si>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</si>
  <si>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</si>
  <si>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</si>
  <si>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</si>
  <si>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</si>
  <si>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</si>
  <si>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</si>
  <si>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</si>
  <si>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</si>
  <si>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</si>
  <si>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</si>
  <si>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</si>
  <si>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</si>
  <si>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</si>
  <si>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</si>
  <si>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</si>
  <si>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</si>
  <si>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</si>
  <si>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</si>
  <si>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</si>
  <si>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</si>
  <si>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</si>
  <si>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</si>
  <si>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</si>
  <si>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</si>
  <si>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</si>
  <si>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</si>
  <si>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</si>
  <si>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</si>
  <si>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</si>
  <si>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</si>
  <si>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</si>
  <si>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</si>
  <si>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</si>
  <si>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</si>
  <si>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</si>
  <si>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</si>
  <si>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</si>
  <si>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</si>
  <si>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</si>
  <si>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</si>
  <si>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</si>
  <si>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</si>
  <si>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</si>
  <si>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</si>
  <si>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</si>
  <si>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</si>
  <si>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</si>
  <si>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</si>
  <si>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</si>
  <si>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</si>
  <si>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</si>
  <si>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</si>
  <si>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</si>
  <si>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</si>
  <si>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</si>
  <si>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</si>
  <si>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</si>
  <si>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</si>
  <si>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</si>
  <si>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</si>
  <si>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</si>
  <si>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</si>
  <si>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</si>
  <si>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</si>
  <si>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</si>
  <si>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</si>
  <si>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</si>
  <si>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</si>
  <si>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</si>
  <si>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</si>
  <si>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</si>
  <si>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</si>
  <si>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</si>
  <si>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</si>
  <si>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</si>
  <si>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</si>
  <si>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</si>
  <si>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</si>
  <si>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</si>
  <si>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</si>
  <si>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</si>
  <si>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</si>
  <si>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</si>
  <si>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</si>
  <si>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</si>
  <si>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</si>
  <si>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</si>
  <si>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</si>
  <si>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</si>
  <si>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</si>
  <si>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</si>
  <si>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</si>
  <si>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</si>
  <si>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</si>
  <si>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</si>
  <si>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</si>
  <si>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</si>
  <si>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</si>
  <si>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</si>
  <si>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</si>
  <si>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</si>
  <si>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</si>
  <si>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</si>
  <si>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</si>
  <si>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</si>
  <si>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</si>
  <si>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</si>
  <si>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</si>
  <si>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</si>
  <si>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</si>
  <si>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</si>
  <si>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</si>
  <si>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</si>
  <si>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</si>
  <si>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</si>
  <si>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</si>
  <si>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</si>
  <si>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</si>
  <si>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</si>
  <si>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</si>
  <si>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</si>
  <si>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</si>
  <si>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</si>
  <si>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</si>
  <si>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</si>
  <si>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</si>
  <si>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</si>
  <si>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</si>
  <si>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</si>
  <si>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</si>
  <si>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</si>
  <si>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</si>
  <si>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</si>
  <si>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</si>
  <si>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</si>
  <si>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</si>
  <si>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</si>
  <si>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</si>
  <si>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</si>
  <si>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</si>
  <si>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</si>
  <si>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</si>
  <si>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</si>
  <si>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</si>
  <si>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</si>
  <si>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</si>
  <si>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</si>
  <si>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</si>
  <si>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</si>
  <si>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</si>
  <si>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</si>
  <si>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</si>
  <si>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</si>
  <si>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</si>
  <si>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</si>
  <si>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</si>
  <si>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</si>
  <si>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</si>
  <si>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</si>
  <si>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</si>
  <si>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</si>
  <si>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</si>
  <si>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</si>
  <si>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</si>
  <si>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</si>
  <si>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</si>
  <si>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</si>
  <si>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</si>
  <si>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</si>
  <si>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</si>
  <si>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</si>
  <si>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</si>
  <si>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</si>
  <si>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</si>
  <si>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</si>
  <si>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</si>
  <si>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</si>
  <si>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</si>
  <si>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</si>
  <si>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</si>
  <si>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</si>
  <si>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</si>
  <si>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</si>
  <si>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</si>
  <si>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</si>
  <si>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</si>
  <si>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</si>
  <si>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</si>
  <si>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</si>
  <si>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</si>
  <si>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</si>
  <si>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</si>
  <si>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</si>
  <si>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</si>
  <si>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</si>
  <si>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</si>
  <si>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</si>
  <si>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</si>
  <si>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</si>
  <si>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</si>
  <si>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</si>
  <si>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</si>
  <si>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</si>
  <si>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</si>
  <si>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</si>
  <si>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</si>
  <si>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</si>
  <si>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</si>
  <si>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</si>
  <si>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</si>
  <si>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</si>
  <si>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</si>
  <si>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</si>
  <si>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</si>
  <si>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</si>
  <si>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</si>
  <si>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</si>
  <si>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</si>
  <si>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</si>
  <si>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</si>
  <si>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</si>
  <si>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</si>
  <si>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</si>
  <si>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</si>
  <si>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</si>
  <si>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</si>
  <si>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</si>
  <si>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</si>
  <si>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</si>
  <si>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</si>
  <si>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</si>
  <si>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</si>
  <si>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</si>
  <si>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</si>
  <si>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</si>
  <si>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</si>
  <si>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</si>
  <si>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</si>
  <si>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</si>
  <si>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</si>
  <si>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</si>
  <si>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</si>
  <si>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</si>
  <si>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</si>
  <si>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</si>
  <si>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</si>
  <si>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</si>
  <si>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</si>
  <si>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</si>
  <si>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</si>
  <si>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</si>
  <si>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</si>
  <si>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</si>
  <si>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</si>
  <si>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</si>
  <si>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</si>
  <si>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</si>
  <si>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</si>
  <si>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</si>
  <si>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</si>
  <si>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</si>
  <si>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</si>
  <si>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</si>
  <si>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</si>
  <si>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</si>
  <si>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</si>
  <si>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</si>
  <si>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</si>
  <si>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</si>
  <si>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</si>
  <si>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</si>
  <si>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</si>
  <si>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</si>
  <si>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</si>
  <si>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</si>
  <si>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</si>
  <si>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</si>
  <si>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</si>
  <si>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</si>
  <si>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</si>
  <si>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</si>
  <si>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</si>
  <si>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</si>
  <si>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</si>
  <si>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</si>
  <si>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</si>
  <si>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</si>
  <si>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</si>
  <si>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</si>
  <si>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</si>
  <si>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</si>
  <si>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</si>
  <si>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</si>
  <si>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</si>
  <si>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</si>
  <si>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</si>
  <si>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</si>
  <si>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</si>
  <si>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</si>
  <si>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</si>
  <si>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</si>
  <si>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</si>
  <si>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</si>
  <si>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</si>
  <si>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</si>
  <si>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</si>
  <si>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</si>
  <si>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</si>
  <si>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</si>
  <si>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</si>
  <si>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</si>
  <si>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</si>
  <si>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</si>
  <si>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</si>
  <si>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</si>
  <si>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</si>
  <si>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</si>
  <si>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</si>
  <si>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</si>
  <si>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</si>
  <si>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</si>
  <si>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</si>
  <si>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</si>
  <si>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</si>
  <si>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</si>
  <si>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</si>
  <si>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</si>
  <si>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</si>
  <si>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</si>
  <si>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</si>
  <si>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</si>
  <si>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</si>
  <si>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</si>
  <si>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</si>
  <si>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</si>
  <si>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</si>
  <si>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</si>
  <si>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</si>
  <si>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</si>
  <si>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</si>
  <si>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</si>
  <si>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</si>
  <si>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</si>
  <si>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</si>
  <si>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</si>
  <si>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</si>
  <si>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</si>
  <si>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</si>
  <si>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</si>
  <si>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</si>
  <si>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</si>
  <si>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</si>
  <si>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</si>
  <si>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</si>
  <si>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</si>
  <si>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</si>
  <si>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</si>
  <si>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</si>
  <si>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</si>
  <si>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</si>
  <si>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</si>
  <si>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</si>
  <si>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</si>
  <si>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</si>
  <si>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</si>
  <si>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</si>
  <si>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</si>
  <si>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</si>
  <si>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</si>
  <si>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</si>
  <si>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</si>
  <si>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</si>
  <si>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</si>
  <si>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</si>
  <si>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</si>
  <si>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</si>
  <si>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</si>
  <si>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</si>
  <si>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</si>
  <si>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</si>
  <si>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</si>
  <si>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</si>
  <si>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</si>
  <si>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</si>
  <si>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</si>
  <si>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</si>
  <si>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</si>
  <si>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</si>
  <si>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</si>
  <si>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</si>
  <si>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</si>
  <si>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</si>
  <si>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</si>
  <si>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</si>
  <si>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</si>
  <si>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</si>
  <si>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</si>
  <si>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</si>
  <si>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</si>
  <si>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</si>
  <si>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</si>
  <si>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</si>
  <si>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</si>
  <si>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</si>
  <si>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</si>
  <si>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</si>
  <si>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</si>
  <si>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</si>
  <si>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</si>
  <si>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</si>
  <si>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</si>
  <si>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</si>
  <si>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</si>
  <si>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</si>
  <si>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</si>
  <si>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</si>
  <si>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</si>
  <si>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</si>
  <si>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</si>
  <si>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</si>
  <si>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</si>
  <si>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</si>
  <si>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</si>
  <si>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</si>
  <si>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</si>
  <si>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</si>
  <si>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</si>
  <si>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</si>
  <si>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</si>
  <si>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</si>
  <si>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</si>
  <si>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</si>
  <si>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</si>
  <si>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</si>
  <si>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</si>
  <si>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</si>
  <si>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</si>
  <si>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</si>
  <si>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</si>
  <si>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</si>
  <si>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</si>
  <si>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</si>
  <si>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</si>
  <si>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</si>
  <si>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</si>
  <si>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</si>
  <si>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</si>
  <si>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</si>
  <si>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</si>
  <si>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</si>
  <si>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</si>
  <si>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</si>
  <si>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</si>
  <si>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</si>
  <si>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</si>
  <si>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</si>
  <si>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</si>
  <si>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</si>
  <si>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</si>
  <si>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</si>
  <si>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</si>
  <si>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</si>
  <si>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</si>
  <si>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</si>
  <si>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</si>
  <si>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</si>
  <si>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</si>
  <si>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</si>
  <si>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</si>
  <si>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</si>
  <si>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</si>
  <si>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</si>
  <si>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</si>
  <si>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</si>
  <si>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</si>
  <si>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</si>
  <si>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</si>
  <si>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</si>
  <si>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</si>
  <si>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</si>
  <si>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</si>
  <si>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</si>
  <si>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</si>
  <si>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</si>
  <si>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</si>
  <si>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</si>
  <si>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</si>
  <si>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</si>
  <si>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</si>
  <si>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</si>
  <si>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</si>
  <si>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</si>
  <si>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</si>
  <si>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</si>
  <si>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</si>
  <si>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</si>
  <si>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</si>
  <si>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</si>
  <si>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</si>
  <si>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</si>
  <si>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</si>
  <si>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</si>
  <si>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</si>
  <si>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</si>
  <si>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</si>
  <si>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</si>
  <si>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</si>
  <si>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</si>
  <si>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</si>
  <si>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</si>
  <si>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</si>
  <si>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</si>
  <si>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</si>
  <si>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</si>
  <si>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</si>
  <si>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</si>
  <si>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</si>
  <si>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</si>
  <si>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</si>
  <si>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</si>
  <si>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</si>
  <si>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</si>
  <si>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</si>
  <si>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</si>
  <si>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</si>
  <si>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</si>
  <si>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</si>
  <si>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</si>
  <si>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</si>
  <si>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</si>
  <si>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</si>
  <si>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</si>
  <si>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</si>
  <si>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</si>
  <si>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</si>
  <si>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</si>
  <si>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</si>
  <si>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</si>
  <si>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</si>
  <si>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</si>
  <si>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</si>
  <si>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</si>
  <si>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</si>
  <si>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</si>
  <si>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</si>
  <si>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</si>
  <si>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</si>
  <si>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</si>
  <si>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</si>
  <si>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</si>
  <si>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</si>
  <si>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</si>
  <si>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</si>
  <si>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</si>
  <si>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</si>
  <si>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</si>
  <si>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</si>
  <si>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</si>
  <si>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</si>
  <si>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</si>
  <si>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</si>
  <si>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</si>
  <si>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</si>
  <si>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</si>
  <si>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</si>
  <si>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</si>
  <si>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</si>
  <si>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</si>
  <si>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</si>
  <si>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</si>
  <si>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</si>
  <si>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</si>
  <si>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</si>
  <si>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</si>
  <si>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</si>
  <si>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</si>
  <si>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</si>
  <si>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</si>
  <si>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</si>
  <si>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</si>
  <si>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</si>
  <si>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</si>
  <si>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</si>
  <si>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</si>
  <si>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</si>
  <si>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</si>
  <si>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</si>
  <si>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</si>
  <si>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</si>
  <si>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</si>
  <si>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</si>
  <si>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</si>
  <si>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</si>
  <si>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</si>
  <si>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</si>
  <si>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</si>
  <si>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</si>
  <si>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</si>
  <si>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</si>
  <si>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</si>
  <si>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</si>
  <si>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</si>
  <si>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</si>
  <si>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</si>
  <si>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</si>
  <si>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</si>
  <si>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</si>
  <si>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</si>
  <si>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</si>
  <si>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</si>
  <si>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</si>
  <si>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</si>
  <si>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</si>
  <si>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</si>
  <si>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</si>
  <si>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</si>
  <si>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</si>
  <si>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</si>
  <si>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</si>
  <si>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</si>
  <si>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</si>
  <si>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</si>
  <si>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</si>
  <si>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</si>
  <si>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</si>
  <si>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</si>
  <si>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</si>
  <si>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</si>
  <si>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</si>
  <si>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</si>
  <si>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</si>
  <si>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</si>
  <si>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</si>
  <si>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</si>
  <si>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</si>
  <si>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</si>
  <si>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</si>
  <si>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</si>
  <si>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</si>
  <si>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</si>
  <si>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</si>
  <si>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</si>
  <si>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</si>
  <si>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</si>
  <si>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</si>
  <si>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</si>
  <si>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</si>
  <si>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</si>
  <si>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</si>
  <si>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</si>
  <si>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</si>
  <si>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</si>
  <si>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</si>
  <si>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</si>
  <si>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</si>
  <si>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</si>
  <si>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</si>
  <si>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</si>
  <si>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</si>
  <si>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</si>
  <si>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</si>
  <si>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</si>
  <si>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</si>
  <si>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</si>
  <si>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</si>
  <si>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</si>
  <si>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</si>
  <si>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</si>
  <si>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</si>
  <si>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</si>
  <si>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</si>
  <si>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</si>
  <si>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</si>
  <si>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</si>
  <si>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</si>
  <si>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</si>
  <si>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</si>
  <si>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</si>
  <si>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</si>
  <si>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</si>
  <si>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</si>
  <si>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</si>
  <si>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</si>
  <si>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</si>
  <si>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</si>
  <si>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</si>
  <si>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</si>
  <si>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</si>
  <si>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</si>
  <si>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</si>
  <si>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</si>
  <si>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</si>
  <si>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</si>
  <si>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</si>
  <si>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</si>
  <si>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</si>
  <si>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</si>
  <si>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</si>
  <si>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</si>
  <si>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</si>
  <si>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</si>
  <si>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</si>
  <si>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</si>
  <si>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</si>
  <si>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</si>
  <si>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</si>
  <si>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</si>
  <si>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</si>
  <si>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</si>
  <si>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</si>
  <si>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</si>
  <si>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</si>
  <si>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</si>
  <si>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</si>
  <si>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</si>
  <si>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</si>
  <si>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</si>
  <si>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</si>
  <si>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</si>
  <si>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</si>
  <si>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</si>
  <si>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</si>
  <si>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</si>
  <si>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</si>
  <si>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</si>
  <si>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</si>
  <si>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</si>
  <si>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</si>
  <si>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</si>
  <si>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</si>
  <si>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</si>
  <si>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</si>
  <si>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</si>
  <si>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</si>
  <si>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</si>
  <si>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</si>
  <si>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</si>
  <si>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</si>
  <si>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</si>
  <si>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</si>
  <si>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</si>
  <si>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</si>
  <si>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</si>
  <si>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</si>
  <si>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</si>
  <si>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</si>
  <si>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</si>
  <si>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</si>
  <si>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</si>
  <si>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</si>
  <si>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</si>
  <si>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</si>
  <si>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</si>
  <si>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</si>
  <si>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</si>
  <si>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</si>
  <si>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</si>
  <si>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</si>
  <si>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</si>
  <si>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</si>
  <si>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</si>
  <si>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</si>
  <si>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</si>
  <si>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</si>
  <si>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</si>
  <si>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</si>
  <si>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</si>
  <si>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</si>
  <si>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</si>
  <si>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</si>
  <si>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</si>
  <si>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</si>
  <si>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</si>
  <si>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</si>
  <si>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</si>
  <si>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</si>
  <si>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</si>
  <si>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</si>
  <si>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</si>
  <si>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</si>
  <si>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</si>
  <si>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</si>
  <si>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</si>
  <si>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</si>
  <si>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</si>
  <si>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</si>
  <si>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</si>
  <si>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</si>
  <si>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</si>
  <si>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</si>
  <si>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</si>
  <si>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</si>
  <si>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</si>
  <si>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</si>
  <si>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</si>
  <si>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</si>
  <si>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</si>
  <si>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</si>
  <si>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</si>
  <si>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</si>
  <si>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</si>
  <si>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</si>
  <si>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</si>
  <si>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</si>
  <si>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</si>
  <si>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</si>
  <si>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</si>
  <si>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</si>
  <si>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</si>
  <si>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</si>
  <si>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</si>
  <si>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</si>
  <si>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</si>
  <si>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</si>
  <si>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</si>
  <si>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</si>
  <si>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</si>
  <si>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</si>
  <si>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</si>
  <si>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</si>
  <si>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</si>
  <si>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</si>
  <si>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</si>
  <si>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</si>
  <si>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</si>
  <si>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</si>
  <si>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</si>
  <si>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</si>
  <si>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</si>
  <si>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</si>
  <si>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</si>
  <si>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</si>
  <si>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</si>
  <si>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</si>
  <si>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</si>
  <si>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</si>
  <si>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</si>
  <si>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</si>
  <si>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</si>
  <si>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</si>
  <si>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</si>
  <si>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</si>
  <si>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</si>
  <si>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</si>
  <si>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</si>
  <si>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</si>
  <si>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</si>
  <si>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</si>
  <si>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</si>
  <si>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</si>
  <si>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</si>
  <si>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</si>
  <si>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</si>
  <si>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</si>
  <si>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</si>
  <si>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</si>
  <si>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</si>
  <si>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</si>
  <si>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</si>
  <si>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</si>
  <si>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</si>
  <si>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</si>
  <si>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</si>
  <si>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</si>
  <si>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</si>
  <si>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</si>
  <si>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</si>
  <si>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</si>
  <si>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</si>
  <si>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</si>
  <si>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</si>
  <si>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</si>
  <si>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</si>
  <si>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</si>
  <si>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</si>
  <si>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</si>
  <si>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</si>
  <si>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</si>
  <si>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</si>
  <si>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</si>
  <si>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</si>
  <si>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</si>
  <si>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</si>
  <si>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</si>
  <si>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</si>
  <si>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</si>
  <si>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</si>
  <si>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</si>
  <si>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</si>
  <si>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</si>
  <si>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</si>
  <si>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</si>
  <si>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</si>
  <si>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</si>
  <si>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</si>
  <si>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</si>
  <si>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</si>
  <si>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</si>
  <si>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</si>
  <si>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</si>
  <si>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</si>
  <si>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</si>
  <si>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</si>
  <si>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</si>
  <si>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</si>
  <si>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</si>
  <si>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</si>
  <si>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</si>
  <si>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</si>
  <si>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</si>
  <si>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</si>
  <si>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</si>
  <si>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</si>
  <si>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</si>
  <si>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</si>
  <si>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</si>
  <si>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</si>
  <si>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</si>
  <si>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</si>
  <si>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</si>
  <si>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</si>
  <si>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</si>
  <si>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</si>
  <si>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</si>
  <si>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</si>
  <si>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</si>
  <si>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</si>
  <si>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</si>
  <si>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</si>
  <si>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</si>
  <si>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</si>
  <si>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</si>
  <si>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</si>
  <si>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</si>
  <si>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</si>
  <si>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</si>
  <si>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</si>
  <si>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</si>
  <si>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</si>
  <si>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</si>
  <si>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</si>
  <si>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</si>
  <si>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</si>
  <si>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</si>
  <si>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</si>
  <si>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</si>
  <si>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</si>
  <si>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</si>
  <si>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</si>
  <si>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</si>
  <si>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</si>
  <si>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</si>
  <si>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</si>
  <si>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</si>
  <si>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</si>
  <si>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</si>
  <si>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</si>
  <si>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</si>
  <si>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</si>
  <si>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</si>
  <si>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</si>
  <si>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</si>
  <si>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</si>
  <si>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</si>
  <si>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</si>
  <si>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</si>
  <si>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</si>
  <si>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</si>
  <si>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</si>
  <si>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</si>
  <si>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</si>
  <si>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</si>
  <si>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</si>
  <si>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</si>
  <si>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</si>
  <si>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</si>
  <si>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</si>
  <si>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</si>
  <si>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</si>
  <si>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</si>
  <si>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</si>
  <si>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</si>
  <si>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</si>
  <si>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</si>
  <si>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</si>
  <si>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</si>
  <si>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</si>
  <si>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</si>
  <si>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</si>
  <si>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</si>
  <si>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</si>
  <si>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</si>
  <si>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</si>
  <si>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</si>
  <si>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</si>
  <si>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</si>
  <si>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</si>
  <si>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</si>
  <si>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</si>
  <si>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</si>
  <si>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</si>
  <si>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</si>
  <si>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</si>
  <si>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</si>
  <si>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</si>
  <si>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</si>
  <si>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</si>
  <si>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</si>
  <si>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</si>
  <si>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</si>
  <si>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</si>
  <si>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</si>
  <si>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</si>
  <si>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</si>
  <si>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</si>
  <si>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</si>
  <si>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</si>
  <si>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</si>
  <si>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</si>
  <si>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</si>
  <si>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</si>
  <si>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</si>
  <si>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</si>
  <si>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</si>
  <si>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</si>
  <si>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</si>
  <si>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</si>
  <si>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</si>
  <si>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</si>
  <si>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</si>
  <si>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</si>
  <si>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</si>
  <si>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</si>
  <si>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</si>
  <si>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</si>
  <si>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</si>
  <si>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</si>
  <si>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</si>
  <si>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</si>
  <si>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</si>
  <si>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</si>
  <si>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</si>
  <si>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</si>
  <si>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</si>
  <si>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</si>
  <si>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</si>
  <si>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</si>
  <si>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</si>
  <si>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</si>
  <si>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</si>
  <si>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</si>
  <si>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</si>
  <si>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</si>
  <si>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</si>
  <si>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</si>
  <si>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</si>
  <si>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</si>
  <si>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</si>
  <si>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</si>
  <si>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</si>
  <si>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</si>
  <si>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</si>
  <si>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</si>
  <si>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</si>
  <si>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</si>
  <si>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</si>
  <si>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</si>
  <si>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</si>
  <si>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</si>
  <si>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</si>
  <si>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</si>
  <si>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</si>
  <si>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</si>
  <si>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</si>
  <si>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</si>
  <si>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</si>
  <si>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</si>
  <si>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</si>
  <si>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</si>
  <si>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</si>
  <si>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</si>
  <si>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</si>
  <si>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</si>
  <si>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</si>
  <si>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</si>
  <si>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</si>
  <si>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</si>
  <si>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</si>
  <si>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</si>
  <si>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</si>
  <si>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</si>
  <si>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</si>
  <si>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</si>
  <si>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</si>
  <si>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</si>
  <si>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</si>
  <si>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</si>
  <si>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</si>
  <si>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</si>
  <si>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</si>
  <si>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</si>
  <si>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</si>
  <si>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</si>
  <si>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</si>
  <si>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</si>
  <si>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</si>
  <si>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</si>
  <si>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</si>
  <si>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</si>
  <si>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</si>
  <si>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</si>
  <si>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</si>
  <si>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</si>
  <si>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</si>
  <si>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</si>
  <si>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</si>
  <si>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</si>
  <si>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</si>
  <si>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</si>
  <si>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</si>
  <si>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</si>
  <si>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</si>
  <si>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</si>
  <si>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</si>
  <si>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</si>
  <si>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</si>
  <si>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</si>
  <si>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</si>
  <si>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</si>
  <si>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</si>
  <si>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</si>
  <si>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</si>
  <si>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</si>
  <si>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</si>
  <si>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</si>
  <si>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</si>
  <si>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</si>
  <si>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</si>
  <si>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</si>
  <si>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</si>
  <si>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</si>
  <si>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</si>
  <si>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</si>
  <si>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</si>
  <si>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</si>
  <si>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</si>
  <si>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</si>
  <si>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</si>
  <si>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</si>
  <si>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</si>
  <si>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</si>
  <si>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</si>
  <si>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</si>
  <si>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</si>
  <si>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</si>
  <si>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</si>
  <si>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</si>
  <si>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</si>
  <si>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</si>
  <si>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</si>
  <si>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</si>
  <si>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</si>
  <si>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</si>
  <si>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</si>
  <si>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</si>
  <si>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</si>
  <si>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</si>
  <si>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</si>
  <si>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</si>
  <si>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</si>
  <si>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</si>
  <si>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</si>
  <si>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</si>
  <si>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</si>
  <si>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</si>
  <si>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</si>
  <si>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</si>
  <si>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</si>
  <si>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</si>
  <si>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</si>
  <si>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</si>
  <si>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</si>
  <si>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</si>
  <si>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</si>
  <si>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</si>
  <si>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</si>
  <si>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</si>
  <si>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</si>
  <si>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</si>
  <si>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</si>
  <si>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</si>
  <si>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</si>
  <si>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</si>
  <si>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</si>
  <si>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</si>
  <si>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</si>
  <si>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</si>
  <si>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</si>
  <si>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</si>
  <si>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</si>
  <si>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</si>
  <si>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</si>
  <si>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</si>
  <si>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</si>
  <si>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</si>
  <si>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</si>
  <si>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</si>
  <si>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</si>
  <si>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</si>
  <si>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</si>
  <si>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</si>
  <si>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</si>
  <si>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</si>
  <si>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</si>
  <si>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</si>
  <si>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</si>
  <si>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</si>
  <si>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</si>
  <si>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</si>
  <si>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</si>
  <si>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</si>
  <si>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</si>
  <si>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</si>
  <si>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</si>
  <si>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</si>
  <si>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</si>
  <si>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</si>
  <si>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</si>
  <si>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</si>
  <si>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</si>
  <si>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</si>
  <si>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</si>
  <si>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</si>
  <si>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</si>
  <si>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</si>
  <si>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</si>
  <si>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</si>
  <si>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</si>
  <si>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</si>
  <si>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</si>
  <si>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</si>
  <si>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</si>
  <si>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</si>
  <si>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</si>
  <si>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</si>
  <si>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</si>
  <si>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</si>
  <si>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</si>
  <si>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</si>
  <si>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</si>
  <si>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</si>
  <si>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</si>
  <si>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</si>
  <si>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</si>
  <si>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</si>
  <si>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</si>
  <si>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</si>
  <si>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</si>
  <si>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</si>
  <si>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</si>
  <si>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</si>
  <si>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</si>
  <si>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</si>
  <si>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</si>
  <si>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</si>
  <si>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</si>
  <si>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</si>
  <si>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</si>
  <si>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</si>
  <si>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</si>
  <si>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</si>
  <si>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</si>
  <si>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</si>
  <si>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</si>
  <si>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</si>
  <si>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</si>
  <si>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</si>
  <si>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</si>
  <si>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</si>
  <si>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</si>
  <si>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</si>
  <si>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</si>
  <si>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</si>
  <si>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</si>
  <si>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</si>
  <si>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</si>
  <si>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</si>
  <si>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</si>
  <si>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</si>
  <si>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</si>
  <si>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</si>
  <si>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</si>
  <si>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</si>
  <si>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</si>
  <si>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</si>
  <si>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</si>
  <si>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</si>
  <si>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</si>
  <si>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</si>
  <si>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</si>
  <si>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</si>
  <si>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</si>
  <si>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</si>
  <si>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</si>
  <si>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</si>
  <si>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</si>
  <si>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</si>
  <si>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</si>
  <si>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</si>
  <si>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</si>
  <si>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</si>
  <si>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</si>
  <si>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</si>
  <si>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</si>
  <si>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</si>
  <si>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</si>
  <si>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</si>
  <si>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</si>
  <si>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</si>
  <si>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</si>
  <si>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</si>
  <si>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</si>
  <si>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</si>
  <si>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</si>
  <si>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</si>
  <si>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</si>
  <si>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</si>
  <si>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</si>
  <si>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</si>
  <si>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</si>
  <si>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</si>
  <si>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</si>
  <si>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</si>
  <si>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</si>
  <si>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</si>
  <si>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</si>
  <si>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</si>
  <si>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</si>
  <si>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</si>
  <si>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</si>
  <si>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</si>
  <si>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</si>
  <si>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</si>
  <si>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</si>
  <si>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</si>
  <si>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</si>
  <si>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</si>
  <si>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</si>
  <si>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</si>
  <si>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</si>
  <si>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</si>
  <si>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</si>
  <si>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</si>
  <si>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</si>
  <si>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</si>
  <si>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</si>
  <si>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</si>
  <si>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</si>
  <si>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</si>
  <si>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</si>
  <si>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</si>
  <si>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</si>
  <si>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</si>
  <si>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</si>
  <si>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</si>
  <si>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</si>
  <si>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</si>
  <si>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</si>
  <si>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</si>
  <si>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</si>
  <si>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</si>
  <si>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</si>
  <si>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</si>
  <si>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</si>
  <si>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</si>
  <si>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</si>
  <si>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</si>
  <si>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</si>
  <si>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</si>
  <si>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</si>
  <si>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</si>
  <si>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</si>
  <si>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</si>
  <si>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</si>
  <si>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</si>
  <si>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</si>
  <si>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</si>
  <si>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</si>
  <si>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</si>
  <si>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</si>
  <si>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</si>
  <si>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</si>
  <si>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</si>
  <si>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</si>
  <si>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</si>
  <si>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</si>
  <si>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</si>
  <si>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</si>
  <si>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</si>
  <si>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</si>
  <si>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</si>
  <si>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</si>
  <si>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</si>
  <si>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</si>
  <si>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</si>
  <si>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</si>
  <si>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</si>
  <si>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</si>
  <si>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</si>
  <si>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</si>
  <si>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</si>
  <si>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</si>
  <si>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</si>
  <si>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</si>
  <si>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</si>
  <si>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</si>
  <si>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</si>
  <si>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</si>
  <si>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</si>
  <si>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</si>
  <si>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</si>
  <si>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</si>
  <si>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</si>
  <si>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</si>
  <si>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</si>
  <si>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</si>
  <si>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</si>
  <si>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</si>
  <si>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</si>
  <si>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</si>
  <si>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</si>
  <si>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</si>
  <si>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</si>
  <si>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</si>
  <si>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</si>
  <si>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</si>
  <si>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</si>
  <si>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</si>
  <si>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</si>
  <si>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</si>
  <si>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</si>
  <si>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</si>
  <si>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</si>
  <si>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</si>
  <si>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</si>
  <si>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</si>
  <si>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</si>
  <si>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</si>
  <si>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</si>
  <si>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</si>
  <si>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</si>
  <si>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</si>
  <si>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</si>
  <si>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</si>
  <si>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</si>
  <si>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</si>
  <si>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</si>
  <si>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</si>
  <si>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</si>
  <si>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</si>
  <si>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</si>
  <si>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</si>
  <si>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</si>
  <si>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</si>
  <si>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</si>
  <si>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</si>
  <si>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</si>
  <si>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</si>
  <si>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</si>
  <si>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</si>
  <si>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</si>
  <si>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</si>
  <si>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</si>
  <si>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</si>
  <si>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</si>
  <si>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</si>
  <si>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</si>
  <si>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</si>
  <si>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</si>
  <si>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</si>
  <si>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</si>
  <si>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</si>
  <si>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</si>
  <si>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</si>
  <si>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</si>
  <si>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</si>
  <si>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</si>
  <si>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</si>
  <si>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</si>
  <si>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</si>
  <si>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</si>
  <si>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</si>
  <si>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</si>
  <si>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</si>
  <si>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</si>
  <si>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</si>
  <si>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</si>
  <si>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</si>
  <si>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</si>
  <si>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</si>
  <si>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</si>
  <si>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</si>
  <si>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</si>
  <si>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</si>
  <si>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</si>
  <si>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</si>
  <si>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</si>
  <si>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</si>
  <si>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</si>
  <si>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</si>
  <si>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</si>
  <si>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</si>
  <si>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</si>
  <si>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</si>
  <si>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</si>
  <si>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</si>
  <si>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</si>
  <si>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</si>
  <si>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</si>
  <si>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</si>
  <si>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</si>
  <si>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</si>
  <si>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</si>
  <si>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</si>
  <si>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</si>
  <si>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</si>
  <si>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</si>
  <si>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</si>
  <si>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</si>
  <si>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</si>
  <si>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</si>
  <si>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</si>
  <si>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</si>
  <si>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</si>
  <si>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</si>
  <si>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</si>
  <si>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</si>
  <si>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</si>
  <si>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</si>
  <si>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</si>
  <si>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</si>
  <si>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</si>
  <si>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</si>
  <si>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</si>
  <si>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</si>
  <si>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</si>
  <si>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</si>
  <si>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</si>
  <si>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</si>
  <si>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</si>
  <si>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</si>
  <si>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</si>
  <si>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</si>
  <si>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</si>
  <si>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</si>
  <si>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</si>
  <si>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</si>
  <si>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</si>
  <si>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</si>
  <si>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</si>
  <si>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</si>
  <si>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</si>
  <si>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</si>
  <si>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</si>
  <si>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</si>
  <si>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</si>
  <si>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</si>
  <si>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</si>
  <si>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</si>
  <si>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</si>
  <si>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</si>
  <si>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</si>
  <si>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</si>
  <si>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</si>
  <si>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</si>
  <si>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</si>
  <si>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</si>
  <si>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</si>
  <si>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</si>
  <si>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</si>
  <si>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</si>
  <si>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</si>
  <si>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</si>
  <si>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</si>
  <si>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</si>
  <si>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</si>
  <si>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</si>
  <si>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</si>
  <si>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</si>
  <si>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</si>
  <si>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</si>
  <si>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</si>
  <si>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</si>
  <si>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</si>
  <si>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</si>
  <si>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</si>
  <si>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</si>
  <si>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</si>
  <si>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</si>
  <si>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</si>
  <si>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</si>
  <si>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</si>
  <si>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</si>
  <si>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</si>
  <si>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</si>
  <si>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</si>
  <si>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</si>
  <si>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</si>
  <si>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</si>
  <si>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</si>
  <si>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</si>
  <si>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</si>
  <si>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</si>
  <si>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</si>
  <si>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</si>
  <si>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</si>
  <si>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</si>
  <si>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</si>
  <si>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</si>
  <si>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</si>
  <si>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</si>
  <si>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</si>
  <si>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</si>
  <si>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</si>
  <si>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</si>
  <si>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</si>
  <si>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</si>
  <si>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</si>
  <si>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</si>
  <si>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</si>
  <si>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</si>
  <si>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</si>
  <si>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</si>
  <si>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</si>
  <si>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</si>
  <si>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</si>
  <si>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</si>
  <si>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</si>
  <si>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</si>
  <si>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</si>
  <si>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</si>
  <si>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</si>
  <si>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</si>
  <si>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</si>
  <si>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</si>
  <si>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</si>
  <si>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</si>
  <si>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</si>
  <si>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</si>
  <si>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</si>
  <si>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</si>
  <si>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</si>
  <si>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</si>
  <si>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</si>
  <si>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</si>
  <si>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</si>
  <si>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</si>
  <si>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</si>
  <si>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</si>
  <si>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</si>
  <si>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</si>
  <si>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</si>
  <si>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</si>
  <si>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</si>
  <si>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</si>
  <si>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</si>
  <si>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</si>
  <si>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</si>
  <si>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</si>
  <si>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</si>
  <si>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</si>
  <si>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</si>
  <si>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</si>
  <si>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</si>
  <si>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</si>
  <si>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</si>
  <si>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</si>
  <si>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</si>
  <si>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</si>
  <si>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</si>
  <si>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</si>
  <si>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</si>
  <si>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</si>
  <si>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</si>
  <si>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</si>
  <si>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</si>
  <si>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</si>
  <si>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</si>
  <si>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</si>
  <si>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</si>
  <si>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</si>
  <si>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</si>
  <si>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</si>
  <si>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</si>
  <si>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</si>
  <si>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</si>
  <si>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</si>
  <si>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</si>
  <si>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</si>
  <si>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</si>
  <si>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</si>
  <si>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</si>
  <si>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</si>
  <si>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</si>
  <si>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</si>
  <si>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</si>
  <si>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</si>
  <si>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</si>
  <si>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</si>
  <si>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</si>
  <si>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</si>
  <si>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</si>
  <si>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</si>
  <si>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</si>
  <si>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</si>
  <si>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</si>
  <si>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</si>
  <si>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</si>
  <si>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</si>
  <si>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</si>
  <si>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</si>
  <si>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</si>
  <si>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</si>
  <si>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</si>
  <si>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</si>
  <si>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</si>
  <si>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</si>
  <si>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</si>
  <si>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</si>
  <si>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</si>
  <si>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</si>
  <si>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</si>
  <si>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</si>
  <si>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</si>
  <si>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</si>
  <si>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</si>
  <si>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</si>
  <si>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</si>
  <si>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</si>
  <si>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</si>
  <si>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</si>
  <si>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</si>
  <si>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</si>
  <si>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</si>
  <si>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</si>
  <si>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</si>
  <si>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</si>
  <si>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</si>
  <si>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</si>
  <si>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</si>
  <si>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</si>
  <si>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</si>
  <si>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</si>
  <si>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</si>
  <si>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</si>
  <si>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</si>
  <si>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</si>
  <si>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</si>
  <si>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</si>
  <si>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</si>
  <si>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</si>
  <si>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</si>
  <si>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</si>
  <si>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</si>
  <si>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</si>
  <si>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</si>
  <si>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</si>
  <si>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</si>
  <si>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</si>
  <si>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</si>
  <si>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</si>
  <si>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</si>
  <si>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</si>
  <si>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</si>
  <si>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</si>
  <si>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</si>
  <si>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</si>
  <si>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</si>
  <si>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</si>
  <si>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</si>
  <si>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</si>
  <si>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</si>
  <si>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</si>
  <si>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</si>
  <si>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</si>
  <si>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</si>
  <si>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</si>
  <si>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</si>
  <si>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</si>
  <si>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</si>
  <si>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</si>
  <si>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</si>
  <si>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</si>
  <si>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</si>
  <si>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</si>
  <si>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</si>
  <si>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</si>
  <si>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</si>
  <si>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</si>
  <si>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</si>
  <si>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</si>
  <si>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</si>
  <si>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</si>
  <si>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</si>
  <si>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</si>
  <si>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</si>
  <si>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</si>
  <si>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</si>
  <si>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</si>
  <si>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</si>
  <si>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</si>
  <si>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</si>
  <si>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</si>
  <si>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</si>
  <si>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</si>
  <si>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</si>
  <si>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</si>
  <si>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</si>
  <si>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</si>
  <si>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</si>
  <si>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</si>
  <si>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</si>
  <si>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</si>
  <si>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</si>
  <si>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</si>
  <si>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</si>
  <si>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</si>
  <si>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</si>
  <si>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</si>
  <si>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</si>
  <si>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</si>
  <si>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</si>
  <si>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</si>
  <si>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</si>
  <si>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</si>
  <si>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</si>
  <si>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</si>
  <si>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</si>
  <si>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</si>
  <si>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</si>
  <si>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</si>
  <si>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</si>
  <si>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</si>
  <si>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</si>
  <si>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</si>
  <si>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</si>
  <si>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</si>
  <si>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</si>
  <si>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</si>
  <si>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</si>
  <si>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</si>
  <si>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</si>
  <si>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</si>
  <si>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</si>
  <si>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</si>
  <si>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</si>
  <si>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</si>
  <si>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</si>
  <si>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</si>
  <si>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</si>
  <si>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</si>
  <si>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</si>
  <si>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</si>
  <si>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</si>
  <si>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</si>
  <si>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</si>
  <si>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</si>
  <si>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</si>
  <si>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</si>
  <si>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</si>
  <si>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</si>
  <si>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</si>
  <si>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</si>
  <si>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</si>
  <si>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</si>
  <si>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</si>
  <si>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</si>
  <si>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</si>
  <si>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</si>
  <si>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</si>
  <si>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</si>
  <si>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</si>
  <si>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</si>
  <si>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</si>
  <si>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</si>
  <si>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</si>
  <si>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</si>
  <si>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</si>
  <si>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</si>
  <si>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</si>
  <si>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</si>
  <si>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</si>
  <si>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</si>
  <si>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</si>
  <si>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</si>
  <si>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</si>
  <si>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</si>
  <si>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</si>
  <si>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</si>
  <si>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</si>
  <si>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</si>
  <si>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</si>
  <si>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</si>
  <si>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</si>
  <si>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</si>
  <si>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</si>
  <si>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</si>
  <si>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</si>
  <si>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</si>
  <si>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</si>
  <si>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</si>
  <si>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</si>
  <si>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</si>
  <si>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</si>
  <si>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</si>
  <si>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</si>
  <si>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</si>
  <si>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</si>
  <si>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</si>
  <si>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</si>
  <si>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</si>
  <si>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</si>
  <si>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</si>
  <si>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</si>
  <si>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</si>
  <si>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</si>
  <si>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</si>
  <si>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</si>
  <si>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</si>
  <si>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</si>
  <si>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</si>
  <si>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</si>
  <si>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</si>
  <si>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</si>
  <si>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</si>
  <si>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</si>
  <si>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</si>
  <si>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</si>
  <si>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</si>
  <si>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</si>
  <si>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</si>
  <si>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</si>
  <si>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</si>
  <si>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</si>
  <si>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</si>
  <si>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</si>
  <si>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</si>
  <si>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</si>
  <si>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</si>
  <si>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</si>
  <si>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</si>
  <si>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</si>
  <si>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</si>
  <si>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</si>
  <si>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</si>
  <si>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</si>
  <si>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</si>
  <si>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</si>
  <si>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</si>
  <si>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</si>
  <si>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</si>
  <si>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</si>
  <si>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</si>
  <si>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</si>
  <si>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</si>
  <si>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</si>
  <si>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</si>
  <si>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</si>
  <si>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</si>
  <si>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</si>
  <si>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</si>
  <si>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</si>
  <si>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</si>
  <si>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</si>
  <si>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</si>
  <si>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</si>
  <si>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</si>
  <si>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</si>
  <si>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</si>
  <si>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</si>
  <si>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</si>
  <si>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</si>
  <si>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</si>
  <si>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</si>
  <si>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</si>
  <si>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</si>
  <si>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</si>
  <si>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</si>
  <si>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</si>
  <si>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</si>
  <si>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</si>
  <si>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</si>
  <si>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</si>
  <si>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</si>
  <si>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</si>
  <si>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</si>
  <si>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</si>
  <si>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</si>
  <si>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</si>
  <si>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</si>
  <si>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</si>
  <si>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</si>
  <si>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</si>
  <si>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</si>
  <si>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</si>
  <si>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</si>
  <si>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</si>
  <si>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</si>
  <si>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</si>
  <si>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</si>
  <si>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</si>
  <si>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</si>
  <si>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</si>
  <si>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</si>
  <si>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</si>
  <si>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</si>
  <si>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</si>
  <si>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</si>
  <si>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</si>
  <si>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</si>
  <si>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</si>
  <si>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</si>
  <si>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</si>
  <si>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</si>
  <si>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</si>
  <si>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</si>
  <si>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</si>
  <si>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</si>
  <si>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</si>
  <si>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</si>
  <si>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</si>
  <si>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</si>
  <si>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</si>
  <si>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</si>
  <si>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</si>
  <si>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</si>
  <si>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</si>
  <si>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</si>
  <si>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</si>
  <si>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</si>
  <si>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</si>
  <si>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</si>
  <si>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</si>
  <si>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</si>
  <si>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</si>
  <si>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</si>
  <si>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</si>
  <si>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</si>
  <si>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</si>
  <si>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</si>
  <si>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</si>
  <si>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</si>
  <si>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</si>
  <si>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</si>
  <si>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</si>
  <si>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</si>
  <si>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</si>
  <si>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</si>
  <si>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</si>
  <si>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</si>
  <si>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</si>
  <si>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</si>
  <si>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</si>
  <si>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</si>
  <si>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</si>
  <si>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</si>
  <si>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</si>
  <si>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</si>
  <si>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</si>
  <si>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</si>
  <si>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</si>
  <si>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</si>
  <si>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</si>
  <si>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</si>
  <si>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</si>
  <si>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</si>
  <si>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</si>
  <si>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</si>
  <si>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</si>
  <si>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</si>
  <si>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</si>
  <si>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</si>
  <si>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</si>
  <si>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</si>
  <si>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</si>
  <si>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</si>
  <si>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</si>
  <si>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</si>
  <si>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</si>
  <si>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</si>
  <si>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</si>
  <si>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</si>
  <si>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</si>
  <si>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</si>
  <si>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</si>
  <si>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</si>
  <si>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</si>
  <si>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</si>
  <si>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</si>
  <si>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</si>
  <si>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</si>
  <si>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</si>
  <si>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</si>
  <si>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</si>
  <si>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</si>
  <si>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</si>
  <si>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</si>
  <si>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</si>
  <si>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</si>
  <si>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</si>
  <si>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</si>
  <si>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</si>
  <si>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</si>
  <si>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</si>
  <si>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</si>
  <si>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</si>
  <si>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</si>
  <si>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</si>
  <si>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</si>
  <si>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</si>
  <si>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</si>
  <si>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</si>
  <si>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</si>
  <si>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</si>
  <si>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</si>
  <si>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</si>
  <si>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</si>
  <si>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</si>
  <si>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</si>
  <si>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</si>
  <si>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</si>
  <si>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</si>
  <si>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</si>
  <si>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</si>
  <si>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</si>
  <si>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</si>
  <si>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</si>
  <si>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</si>
  <si>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</si>
  <si>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</si>
  <si>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</si>
  <si>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</si>
  <si>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</si>
  <si>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</si>
  <si>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</si>
  <si>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</si>
  <si>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</si>
  <si>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</si>
  <si>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</si>
  <si>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</si>
  <si>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</si>
  <si>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</si>
  <si>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</si>
  <si>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</si>
  <si>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</si>
  <si>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</si>
  <si>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</si>
  <si>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</si>
  <si>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</si>
  <si>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</si>
  <si>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</si>
  <si>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</si>
  <si>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</si>
  <si>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</si>
  <si>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</si>
  <si>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</si>
  <si>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</si>
  <si>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</si>
  <si>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</si>
  <si>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</si>
  <si>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</si>
  <si>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</si>
  <si>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</si>
  <si>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</si>
  <si>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</si>
  <si>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</si>
  <si>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</si>
  <si>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</si>
  <si>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</si>
  <si>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</si>
  <si>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</si>
  <si>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</si>
  <si>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</si>
  <si>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</si>
  <si>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</si>
  <si>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</si>
  <si>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</si>
  <si>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</si>
  <si>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</si>
  <si>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</si>
  <si>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</si>
  <si>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</si>
  <si>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</si>
  <si>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</si>
  <si>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</si>
  <si>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</si>
  <si>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</si>
  <si>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</si>
  <si>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</si>
  <si>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</si>
  <si>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</si>
  <si>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</si>
  <si>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</si>
  <si>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</si>
  <si>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</si>
  <si>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</si>
  <si>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</si>
  <si>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</si>
  <si>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</si>
  <si>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</si>
  <si>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</si>
  <si>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</si>
  <si>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</si>
  <si>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</si>
  <si>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</si>
  <si>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</si>
  <si>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</si>
  <si>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</si>
  <si>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</si>
  <si>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</si>
  <si>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</si>
  <si>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</si>
  <si>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</si>
  <si>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</si>
  <si>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</si>
  <si>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</si>
  <si>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</si>
  <si>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</si>
  <si>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</si>
  <si>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</si>
  <si>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</si>
  <si>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</si>
  <si>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</si>
  <si>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</si>
  <si>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</si>
  <si>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</si>
  <si>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</si>
  <si>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</si>
  <si>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</si>
  <si>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</si>
  <si>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</si>
  <si>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</si>
  <si>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</si>
  <si>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</si>
  <si>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</si>
  <si>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</si>
  <si>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</si>
  <si>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</si>
  <si>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</si>
  <si>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</si>
  <si>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</si>
  <si>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</si>
  <si>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</si>
  <si>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</si>
  <si>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</si>
  <si>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</si>
  <si>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</si>
  <si>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</si>
  <si>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</si>
  <si>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</si>
  <si>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</si>
  <si>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</si>
  <si>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</si>
  <si>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</si>
  <si>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</si>
  <si>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</si>
  <si>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</si>
  <si>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</si>
  <si>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</si>
  <si>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</si>
  <si>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</si>
  <si>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</si>
  <si>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</si>
  <si>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</si>
  <si>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</si>
  <si>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</si>
  <si>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</si>
  <si>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</si>
  <si>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</si>
  <si>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</si>
  <si>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</si>
  <si>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</si>
  <si>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</si>
  <si>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</si>
  <si>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</si>
  <si>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</si>
  <si>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</si>
  <si>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</si>
  <si>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</si>
  <si>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</si>
  <si>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</si>
  <si>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</si>
  <si>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</si>
  <si>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</si>
  <si>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</si>
  <si>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</si>
  <si>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</si>
  <si>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</si>
  <si>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</si>
  <si>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</si>
  <si>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</si>
  <si>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</si>
  <si>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</si>
  <si>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</si>
  <si>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</si>
  <si>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</si>
  <si>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</si>
  <si>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</si>
  <si>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</si>
  <si>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</si>
  <si>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</si>
  <si>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</si>
  <si>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</si>
  <si>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</si>
  <si>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</si>
  <si>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</si>
  <si>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</si>
  <si>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</si>
  <si>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</si>
  <si>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</si>
  <si>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</si>
  <si>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</si>
  <si>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</si>
  <si>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</si>
  <si>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</si>
  <si>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</si>
  <si>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</si>
  <si>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</si>
  <si>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</si>
  <si>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</si>
  <si>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</si>
  <si>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</si>
  <si>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</si>
  <si>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</si>
  <si>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</si>
  <si>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</si>
  <si>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</si>
  <si>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</si>
  <si>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</si>
  <si>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</si>
  <si>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</si>
  <si>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</si>
  <si>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</si>
  <si>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</si>
  <si>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</si>
  <si>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</si>
  <si>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</si>
  <si>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</si>
  <si>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</si>
  <si>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</si>
  <si>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</si>
  <si>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</si>
  <si>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</si>
  <si>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</si>
  <si>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</si>
  <si>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</si>
  <si>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</si>
  <si>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</si>
  <si>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</si>
  <si>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</si>
  <si>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</si>
  <si>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</si>
  <si>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</si>
  <si>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</si>
  <si>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</si>
  <si>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</si>
  <si>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</si>
  <si>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</si>
  <si>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</si>
  <si>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</si>
  <si>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</si>
  <si>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</si>
  <si>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</si>
  <si>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</si>
  <si>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</si>
  <si>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</si>
  <si>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</si>
  <si>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</si>
  <si>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</si>
  <si>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</si>
  <si>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</si>
  <si>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</si>
  <si>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</si>
  <si>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</si>
  <si>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</si>
  <si>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</si>
  <si>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</si>
  <si>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</si>
  <si>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</si>
  <si>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</si>
  <si>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</si>
  <si>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</si>
  <si>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</si>
  <si>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</si>
  <si>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</si>
  <si>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</si>
  <si>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</si>
  <si>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</si>
  <si>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</si>
  <si>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</si>
  <si>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</si>
  <si>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</si>
  <si>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</si>
  <si>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</si>
  <si>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</si>
  <si>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</si>
  <si>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</si>
  <si>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</si>
  <si>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</si>
  <si>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</si>
  <si>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</si>
  <si>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</si>
  <si>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</si>
  <si>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</si>
  <si>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</si>
  <si>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</si>
  <si>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</si>
  <si>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</si>
  <si>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</si>
  <si>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</si>
  <si>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</si>
  <si>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</si>
  <si>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</si>
  <si>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</si>
  <si>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</si>
  <si>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</si>
  <si>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</si>
  <si>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</si>
  <si>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</si>
  <si>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</si>
  <si>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</si>
  <si>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</si>
  <si>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</si>
  <si>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</si>
  <si>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</si>
  <si>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</si>
  <si>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</si>
  <si>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</si>
  <si>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</si>
  <si>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</si>
  <si>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</si>
  <si>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</si>
  <si>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</si>
  <si>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</si>
  <si>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</si>
  <si>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</si>
  <si>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</si>
  <si>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</si>
  <si>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</si>
  <si>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</si>
  <si>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</si>
  <si>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</si>
  <si>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</si>
  <si>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</si>
  <si>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</si>
  <si>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</si>
  <si>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</si>
  <si>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</si>
  <si>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</si>
  <si>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</si>
  <si>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</si>
  <si>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</si>
  <si>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</si>
  <si>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</si>
  <si>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</si>
  <si>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</si>
  <si>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</si>
  <si>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</si>
  <si>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</si>
  <si>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</si>
  <si>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</si>
  <si>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</si>
  <si>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</si>
  <si>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</si>
  <si>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</si>
  <si>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</si>
  <si>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</si>
  <si>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</si>
  <si>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</si>
  <si>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</si>
  <si>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</si>
  <si>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</si>
  <si>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</si>
  <si>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</si>
  <si>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</si>
  <si>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</si>
  <si>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</si>
  <si>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</si>
  <si>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</si>
  <si>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</si>
  <si>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</si>
  <si>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</si>
  <si>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</si>
  <si>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</si>
  <si>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</si>
  <si>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</si>
  <si>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</si>
  <si>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</si>
  <si>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</si>
  <si>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</si>
  <si>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</si>
  <si>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</si>
  <si>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</si>
  <si>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</si>
  <si>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</si>
  <si>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</si>
  <si>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</si>
  <si>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</si>
  <si>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</si>
  <si>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</si>
  <si>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</si>
  <si>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</si>
  <si>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</si>
  <si>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</si>
  <si>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</si>
  <si>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</si>
  <si>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</si>
  <si>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</si>
  <si>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</si>
  <si>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</si>
  <si>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</si>
  <si>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</si>
  <si>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</si>
  <si>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</si>
  <si>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</si>
  <si>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</si>
  <si>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</si>
  <si>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</si>
  <si>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</si>
  <si>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</si>
  <si>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</si>
  <si>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</si>
  <si>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</si>
  <si>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</si>
  <si>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</si>
  <si>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</si>
  <si>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</si>
  <si>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</si>
  <si>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</si>
  <si>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</si>
  <si>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</si>
  <si>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</si>
  <si>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</si>
  <si>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</si>
  <si>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</si>
  <si>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</si>
  <si>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</si>
  <si>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</si>
  <si>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</si>
  <si>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</si>
  <si>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</si>
  <si>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</si>
  <si>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</si>
  <si>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</si>
  <si>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</si>
  <si>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</si>
  <si>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</si>
  <si>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</si>
  <si>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</si>
  <si>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</si>
  <si>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</si>
  <si>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</si>
  <si>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</si>
  <si>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</si>
  <si>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</si>
  <si>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</si>
  <si>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</si>
  <si>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</si>
  <si>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</si>
  <si>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</si>
  <si>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</si>
  <si>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</si>
  <si>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</si>
  <si>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</si>
  <si>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</si>
  <si>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</si>
  <si>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</si>
  <si>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</si>
  <si>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</si>
  <si>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</si>
  <si>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</si>
  <si>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</si>
  <si>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</si>
  <si>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</si>
  <si>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</si>
  <si>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</si>
  <si>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</si>
  <si>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</si>
  <si>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</si>
  <si>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</si>
  <si>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</si>
  <si>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</si>
  <si>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</si>
  <si>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</si>
  <si>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</si>
  <si>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</si>
  <si>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</si>
  <si>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</si>
  <si>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</si>
  <si>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</si>
  <si>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</si>
  <si>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</si>
  <si>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</si>
  <si>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</si>
  <si>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</si>
  <si>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</si>
  <si>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</si>
  <si>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</si>
  <si>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</si>
  <si>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</si>
  <si>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</si>
  <si>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</si>
  <si>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</si>
  <si>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</si>
  <si>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</si>
  <si>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</si>
  <si>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</si>
  <si>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</si>
  <si>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</si>
  <si>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</si>
  <si>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</si>
  <si>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</si>
  <si>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</si>
  <si>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</si>
  <si>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</si>
  <si>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</si>
  <si>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</si>
  <si>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</si>
  <si>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</si>
  <si>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</si>
  <si>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</si>
  <si>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</si>
  <si>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</si>
  <si>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</si>
  <si>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</si>
  <si>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</si>
  <si>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</si>
  <si>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</si>
  <si>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</si>
  <si>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</si>
  <si>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</si>
  <si>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</si>
  <si>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</si>
  <si>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</si>
  <si>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</si>
  <si>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</si>
  <si>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</si>
  <si>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</si>
  <si>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</si>
  <si>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</si>
  <si>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</si>
  <si>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</si>
  <si>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</si>
  <si>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</si>
  <si>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</si>
  <si>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</si>
  <si>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</si>
  <si>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</si>
  <si>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</si>
  <si>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</si>
  <si>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</si>
  <si>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</si>
  <si>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</si>
  <si>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</si>
  <si>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</si>
  <si>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</si>
  <si>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</si>
  <si>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</si>
  <si>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</si>
  <si>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</si>
  <si>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</si>
  <si>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</si>
  <si>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</si>
  <si>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</si>
  <si>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</si>
  <si>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</si>
  <si>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</si>
  <si>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</si>
  <si>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</si>
  <si>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</si>
  <si>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</si>
  <si>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</si>
  <si>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</si>
  <si>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</si>
  <si>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</si>
  <si>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</si>
  <si>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</si>
  <si>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</si>
  <si>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</si>
  <si>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</si>
  <si>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</si>
  <si>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</si>
  <si>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</si>
  <si>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</si>
  <si>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</si>
  <si>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</si>
  <si>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</si>
  <si>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</si>
  <si>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</si>
  <si>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</si>
  <si>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</si>
  <si>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</si>
  <si>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</si>
  <si>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</si>
  <si>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</si>
  <si>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</si>
  <si>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</si>
  <si>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</si>
  <si>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</si>
  <si>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</si>
  <si>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</si>
  <si>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</si>
  <si>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</si>
  <si>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</si>
  <si>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</si>
  <si>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</si>
  <si>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</si>
  <si>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</si>
  <si>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</si>
  <si>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</si>
  <si>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</si>
  <si>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</si>
  <si>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</si>
  <si>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</si>
  <si>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</si>
  <si>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</si>
  <si>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</si>
  <si>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</si>
  <si>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</si>
  <si>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</si>
  <si>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</si>
  <si>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</si>
  <si>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</si>
  <si>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</si>
  <si>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</si>
  <si>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</si>
  <si>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</si>
  <si>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</si>
  <si>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</si>
  <si>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</si>
  <si>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</si>
  <si>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</si>
  <si>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</si>
  <si>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</si>
  <si>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</si>
  <si>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</si>
  <si>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</si>
  <si>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</si>
  <si>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</si>
  <si>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</si>
  <si>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</si>
  <si>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</si>
  <si>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</si>
  <si>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</si>
  <si>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</si>
  <si>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</si>
  <si>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</si>
  <si>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</si>
  <si>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</si>
  <si>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</si>
  <si>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</si>
  <si>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</si>
  <si>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</si>
  <si>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</si>
  <si>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</si>
  <si>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</si>
  <si>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</si>
  <si>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</si>
  <si>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</si>
  <si>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</si>
  <si>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</si>
  <si>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</si>
  <si>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</si>
  <si>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</si>
  <si>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</si>
  <si>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</si>
  <si>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</si>
  <si>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</si>
  <si>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</si>
  <si>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</si>
  <si>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</si>
  <si>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</si>
  <si>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</si>
  <si>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</si>
  <si>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</si>
  <si>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</si>
  <si>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</si>
  <si>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</si>
  <si>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</si>
  <si>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</si>
  <si>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</si>
  <si>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</si>
  <si>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</si>
  <si>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</si>
  <si>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</si>
  <si>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</si>
  <si>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</si>
  <si>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</si>
  <si>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</si>
  <si>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</si>
  <si>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</si>
  <si>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</si>
  <si>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</si>
  <si>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</si>
  <si>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</si>
  <si>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</si>
  <si>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</si>
  <si>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</si>
  <si>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</si>
  <si>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</si>
  <si>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</si>
  <si>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</si>
  <si>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</si>
  <si>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</si>
  <si>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</si>
  <si>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</si>
  <si>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</si>
  <si>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</si>
  <si>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</si>
  <si>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</si>
  <si>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</si>
  <si>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</si>
  <si>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</si>
  <si>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</si>
  <si>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</si>
  <si>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</si>
  <si>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</si>
  <si>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</si>
  <si>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</si>
  <si>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</si>
  <si>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</si>
  <si>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</si>
  <si>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</si>
  <si>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</si>
  <si>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</si>
  <si>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</si>
  <si>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</si>
  <si>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</si>
  <si>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</si>
  <si>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</si>
  <si>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</si>
  <si>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</si>
  <si>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</si>
  <si>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</si>
  <si>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</si>
  <si>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</si>
  <si>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</si>
  <si>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</si>
  <si>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</si>
  <si>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</si>
  <si>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</si>
  <si>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</si>
  <si>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</si>
  <si>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</si>
  <si>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</si>
  <si>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</si>
  <si>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</si>
  <si>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</si>
  <si>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</si>
  <si>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</si>
  <si>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</si>
  <si>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</si>
  <si>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</si>
  <si>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</si>
  <si>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</si>
  <si>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</si>
  <si>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</si>
  <si>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</si>
  <si>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</si>
  <si>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</si>
  <si>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</si>
  <si>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</si>
  <si>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</si>
  <si>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</si>
  <si>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</si>
  <si>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</si>
  <si>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</si>
  <si>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</si>
  <si>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</si>
  <si>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</si>
  <si>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</si>
  <si>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</si>
  <si>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</si>
  <si>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</si>
  <si>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</si>
  <si>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</si>
  <si>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</si>
  <si>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</si>
  <si>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</si>
  <si>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</si>
  <si>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</si>
  <si>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</si>
  <si>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</si>
  <si>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</si>
  <si>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</si>
  <si>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</si>
  <si>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</si>
  <si>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</si>
  <si>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</si>
  <si>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</si>
  <si>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</si>
  <si>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</si>
  <si>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</si>
  <si>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</si>
  <si>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</si>
  <si>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</si>
  <si>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</si>
  <si>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</si>
  <si>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</si>
  <si>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</si>
  <si>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</si>
  <si>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</si>
  <si>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</si>
  <si>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</si>
  <si>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</si>
  <si>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</si>
  <si>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</si>
  <si>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</si>
  <si>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</si>
  <si>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</si>
  <si>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</si>
  <si>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</si>
  <si>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</si>
  <si>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</si>
  <si>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</si>
  <si>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</si>
  <si>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</si>
  <si>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</si>
  <si>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</si>
  <si>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</si>
  <si>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</si>
  <si>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</si>
  <si>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</si>
  <si>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</si>
  <si>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</si>
  <si>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</si>
  <si>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</si>
  <si>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</si>
  <si>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</si>
  <si>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</si>
  <si>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</si>
  <si>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</si>
  <si>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</si>
  <si>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</si>
  <si>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</si>
  <si>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</si>
  <si>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</si>
  <si>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</si>
  <si>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</si>
  <si>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</si>
  <si>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</si>
  <si>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</si>
  <si>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</si>
  <si>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</si>
  <si>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</si>
  <si>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</si>
  <si>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</si>
  <si>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</si>
  <si>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</si>
  <si>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</si>
  <si>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</si>
  <si>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</si>
  <si>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</si>
  <si>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</si>
  <si>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</si>
  <si>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</si>
  <si>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</si>
  <si>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</si>
  <si>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</si>
  <si>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</si>
  <si>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</si>
  <si>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</si>
  <si>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</si>
  <si>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</si>
  <si>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</si>
  <si>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</si>
  <si>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</si>
  <si>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</si>
  <si>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</si>
  <si>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</si>
  <si>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</si>
  <si>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</si>
  <si>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</si>
  <si>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</si>
  <si>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</si>
  <si>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</si>
  <si>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</si>
  <si>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</si>
  <si>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</si>
  <si>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</si>
  <si>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</si>
  <si>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</si>
  <si>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</si>
  <si>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</si>
  <si>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</si>
  <si>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</si>
  <si>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</si>
  <si>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</si>
  <si>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</si>
  <si>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</si>
  <si>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</si>
  <si>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</si>
  <si>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</si>
  <si>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</si>
  <si>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</si>
  <si>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</si>
  <si>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</si>
  <si>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</si>
  <si>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</si>
  <si>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</si>
  <si>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</si>
  <si>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</si>
  <si>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</si>
  <si>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</si>
  <si>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</si>
  <si>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</si>
  <si>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</si>
  <si>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</si>
  <si>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</si>
  <si>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</si>
  <si>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</si>
  <si>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</si>
  <si>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</si>
  <si>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</si>
  <si>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</si>
  <si>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</si>
  <si>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</si>
  <si>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</si>
  <si>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</si>
  <si>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</si>
  <si>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</si>
  <si>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</si>
  <si>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</si>
  <si>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</si>
  <si>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</si>
  <si>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</si>
  <si>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</si>
  <si>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</si>
  <si>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</si>
  <si>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</si>
  <si>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</si>
  <si>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</si>
  <si>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</si>
  <si>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</si>
  <si>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</si>
  <si>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</si>
  <si>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</si>
  <si>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</si>
  <si>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</si>
  <si>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</si>
  <si>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</si>
  <si>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</si>
  <si>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</si>
  <si>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</si>
  <si>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</si>
  <si>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</si>
  <si>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</si>
  <si>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</si>
  <si>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</si>
  <si>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</si>
  <si>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</si>
  <si>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</si>
  <si>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</si>
  <si>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</si>
  <si>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</si>
  <si>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</si>
  <si>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</si>
  <si>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</si>
  <si>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</si>
  <si>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</si>
  <si>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</si>
  <si>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</si>
  <si>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</si>
  <si>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</si>
  <si>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</si>
  <si>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</si>
  <si>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</si>
  <si>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</si>
  <si>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</si>
  <si>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</si>
  <si>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</si>
  <si>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</si>
  <si>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</si>
  <si>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</si>
  <si>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</si>
  <si>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</si>
  <si>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</si>
  <si>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</si>
  <si>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</si>
  <si>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</si>
  <si>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</si>
  <si>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</si>
  <si>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</si>
  <si>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</si>
  <si>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</si>
  <si>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</si>
  <si>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</si>
  <si>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</si>
  <si>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</si>
  <si>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</si>
  <si>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</si>
  <si>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</si>
  <si>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</si>
  <si>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</si>
  <si>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</si>
  <si>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</si>
  <si>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</si>
  <si>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</si>
  <si>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</si>
  <si>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</si>
  <si>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</si>
  <si>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</si>
  <si>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</si>
  <si>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</si>
  <si>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</si>
  <si>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</si>
  <si>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</si>
  <si>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</si>
  <si>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</si>
  <si>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</si>
  <si>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</si>
  <si>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</si>
  <si>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</si>
  <si>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</si>
  <si>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</si>
  <si>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</si>
  <si>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</si>
  <si>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</si>
  <si>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</si>
  <si>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</si>
  <si>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</si>
  <si>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</si>
  <si>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</si>
  <si>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</si>
  <si>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</si>
  <si>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</si>
  <si>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</si>
  <si>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</si>
  <si>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</si>
  <si>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</si>
  <si>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</si>
  <si>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</si>
  <si>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</si>
  <si>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</si>
  <si>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</si>
  <si>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</si>
  <si>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</si>
  <si>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</si>
  <si>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</si>
  <si>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</si>
  <si>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</si>
  <si>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</si>
  <si>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</si>
  <si>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</si>
  <si>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</si>
  <si>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</si>
  <si>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</si>
  <si>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</si>
  <si>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</si>
  <si>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</si>
  <si>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</si>
  <si>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</si>
  <si>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</si>
  <si>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</si>
  <si>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</si>
  <si>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</si>
  <si>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</si>
  <si>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</si>
  <si>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</si>
  <si>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</si>
  <si>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</si>
  <si>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</si>
  <si>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</si>
  <si>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</si>
  <si>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</si>
  <si>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</si>
  <si>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</si>
  <si>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</si>
  <si>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</si>
  <si>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</si>
  <si>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</si>
  <si>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</si>
  <si>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</si>
  <si>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</si>
  <si>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</si>
  <si>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</si>
  <si>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</si>
  <si>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</si>
  <si>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</si>
  <si>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</si>
  <si>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</si>
  <si>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</si>
  <si>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</si>
  <si>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</si>
  <si>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</si>
  <si>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</si>
  <si>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</si>
  <si>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</si>
  <si>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</si>
  <si>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</si>
  <si>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</si>
  <si>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</si>
  <si>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</si>
  <si>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</si>
  <si>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</si>
  <si>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</si>
  <si>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</si>
  <si>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</si>
  <si>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</si>
  <si>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</si>
  <si>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</si>
  <si>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</si>
  <si>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</si>
  <si>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</si>
  <si>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</si>
  <si>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</si>
  <si>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</si>
  <si>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</si>
  <si>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</si>
  <si>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</si>
  <si>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</si>
  <si>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</si>
  <si>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</si>
  <si>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</si>
  <si>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</si>
  <si>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</si>
  <si>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</si>
  <si>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</si>
  <si>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</si>
  <si>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</si>
  <si>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</si>
  <si>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</si>
  <si>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</si>
  <si>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</si>
  <si>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</si>
  <si>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</si>
  <si>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</si>
  <si>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</si>
  <si>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</si>
  <si>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</si>
  <si>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</si>
  <si>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</si>
  <si>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</si>
  <si>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</si>
  <si>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</si>
  <si>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</si>
  <si>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</si>
  <si>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</si>
  <si>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</si>
  <si>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</si>
  <si>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</si>
  <si>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</si>
  <si>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</si>
  <si>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</si>
  <si>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</si>
  <si>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</si>
  <si>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</si>
  <si>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</si>
  <si>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</si>
  <si>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</si>
  <si>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</si>
  <si>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</si>
  <si>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</si>
  <si>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</si>
  <si>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</si>
  <si>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</si>
  <si>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</si>
  <si>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</si>
  <si>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</si>
  <si>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</si>
  <si>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</si>
  <si>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</si>
  <si>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</si>
  <si>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</si>
  <si>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</si>
  <si>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</si>
  <si>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</si>
  <si>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</si>
  <si>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</si>
  <si>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</si>
  <si>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</si>
  <si>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</si>
  <si>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</si>
  <si>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</si>
  <si>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</si>
  <si>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</si>
  <si>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</si>
  <si>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</si>
  <si>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</si>
  <si>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</si>
  <si>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</si>
  <si>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</si>
  <si>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</si>
  <si>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</si>
  <si>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</si>
  <si>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</si>
  <si>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</si>
  <si>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</si>
  <si>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</si>
  <si>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</si>
  <si>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</si>
  <si>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</si>
  <si>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</si>
  <si>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</si>
  <si>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</si>
  <si>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</si>
  <si>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</si>
  <si>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</si>
  <si>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</si>
  <si>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</si>
  <si>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</si>
  <si>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</si>
  <si>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</si>
  <si>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</si>
  <si>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</si>
  <si>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</si>
  <si>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</si>
  <si>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</si>
  <si>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</si>
  <si>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</si>
  <si>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</si>
  <si>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</si>
  <si>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</si>
  <si>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</si>
  <si>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</si>
  <si>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</si>
  <si>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</si>
  <si>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</si>
  <si>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</si>
  <si>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</si>
  <si>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</si>
  <si>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</si>
  <si>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</si>
  <si>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</si>
  <si>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</si>
  <si>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</si>
  <si>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</si>
  <si>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</si>
  <si>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</si>
  <si>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</si>
  <si>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</si>
  <si>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</si>
  <si>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</si>
  <si>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</si>
  <si>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</si>
  <si>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</si>
  <si>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</si>
  <si>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</si>
  <si>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</si>
  <si>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</si>
  <si>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</si>
  <si>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</si>
  <si>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</si>
  <si>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</si>
  <si>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</si>
  <si>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</si>
  <si>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</si>
  <si>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</si>
  <si>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</si>
  <si>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</si>
  <si>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</si>
  <si>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</si>
  <si>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</si>
  <si>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</si>
  <si>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</si>
  <si>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</si>
  <si>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</si>
  <si>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</si>
  <si>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</si>
  <si>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</si>
  <si>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</si>
  <si>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</si>
  <si>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</si>
  <si>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</si>
  <si>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</si>
  <si>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</si>
  <si>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</si>
  <si>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</si>
  <si>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</si>
  <si>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</si>
  <si>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</si>
  <si>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</si>
  <si>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</si>
  <si>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</si>
  <si>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</si>
  <si>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</si>
  <si>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</si>
  <si>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</si>
  <si>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</si>
  <si>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</si>
  <si>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</si>
  <si>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</si>
  <si>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</si>
  <si>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</si>
  <si>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</si>
  <si>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</si>
  <si>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</si>
  <si>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</si>
  <si>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</si>
  <si>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</si>
  <si>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</si>
  <si>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</si>
  <si>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</si>
  <si>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</si>
  <si>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</si>
  <si>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</si>
  <si>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</si>
  <si>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</si>
  <si>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</si>
  <si>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</si>
  <si>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</si>
  <si>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</si>
  <si>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</si>
  <si>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</si>
  <si>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</si>
  <si>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</si>
  <si>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</si>
  <si>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</si>
  <si>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</si>
  <si>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</si>
  <si>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</si>
  <si>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</si>
  <si>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</si>
  <si>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</si>
  <si>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</si>
  <si>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</si>
  <si>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</si>
  <si>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</si>
  <si>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</si>
  <si>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</si>
  <si>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</si>
  <si>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</si>
  <si>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</si>
  <si>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</si>
  <si>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</si>
  <si>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</si>
  <si>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</si>
  <si>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</si>
  <si>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</si>
  <si>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</si>
  <si>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</si>
  <si>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</si>
  <si>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</si>
  <si>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</si>
  <si>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</si>
  <si>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</si>
  <si>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</si>
  <si>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</si>
  <si>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</si>
  <si>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</si>
  <si>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</si>
  <si>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</si>
  <si>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</si>
  <si>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</si>
  <si>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</si>
  <si>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</si>
  <si>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</si>
  <si>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</si>
  <si>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</si>
  <si>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</si>
  <si>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</si>
  <si>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</si>
  <si>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</si>
  <si>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</si>
  <si>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</si>
  <si>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</si>
  <si>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</si>
  <si>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</si>
  <si>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</si>
  <si>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</si>
  <si>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</si>
  <si>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</si>
  <si>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</si>
  <si>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</si>
  <si>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</si>
  <si>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</si>
  <si>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</si>
  <si>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</si>
  <si>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</si>
  <si>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</si>
  <si>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</si>
  <si>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</si>
  <si>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</si>
  <si>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</si>
  <si>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</si>
  <si>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</si>
  <si>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</si>
  <si>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</si>
  <si>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</si>
  <si>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</si>
  <si>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</si>
  <si>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</si>
  <si>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</si>
  <si>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</si>
  <si>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</si>
  <si>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</si>
  <si>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</si>
  <si>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</si>
  <si>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</si>
  <si>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</si>
  <si>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</si>
  <si>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</si>
  <si>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</si>
  <si>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</si>
  <si>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</si>
  <si>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</si>
  <si>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</si>
  <si>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</si>
  <si>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</si>
  <si>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</si>
  <si>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</si>
  <si>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</si>
  <si>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</si>
  <si>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</si>
  <si>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</si>
  <si>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</si>
  <si>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</si>
  <si>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</si>
  <si>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</si>
  <si>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</si>
  <si>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</si>
  <si>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</si>
  <si>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</si>
  <si>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</si>
  <si>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</si>
  <si>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</si>
  <si>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</si>
  <si>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</si>
  <si>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</si>
  <si>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</si>
  <si>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</si>
  <si>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</si>
  <si>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</si>
  <si>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</si>
  <si>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</si>
  <si>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</si>
  <si>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</si>
  <si>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</si>
  <si>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</si>
  <si>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</si>
  <si>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</si>
  <si>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</si>
  <si>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</si>
  <si>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</si>
  <si>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</si>
  <si>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</si>
  <si>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</si>
  <si>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</si>
  <si>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</si>
  <si>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</si>
  <si>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</si>
  <si>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</si>
  <si>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</si>
  <si>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</si>
  <si>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</si>
  <si>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</si>
  <si>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</si>
  <si>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</si>
  <si>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</si>
  <si>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</si>
  <si>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</si>
  <si>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</si>
  <si>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</si>
  <si>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</si>
  <si>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</si>
  <si>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</si>
  <si>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</si>
  <si>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</si>
  <si>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</si>
  <si>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</si>
  <si>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</si>
  <si>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</si>
  <si>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</si>
  <si>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</si>
  <si>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</si>
  <si>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</si>
  <si>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</si>
  <si>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</si>
  <si>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</si>
  <si>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</si>
  <si>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</si>
  <si>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</si>
  <si>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</si>
  <si>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</si>
  <si>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</si>
  <si>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</si>
  <si>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</si>
  <si>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</si>
  <si>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</si>
  <si>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</si>
  <si>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</si>
  <si>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</si>
  <si>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</si>
  <si>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</si>
  <si>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</si>
  <si>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</si>
  <si>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</si>
  <si>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</si>
  <si>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</si>
  <si>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</si>
  <si>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</si>
  <si>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</si>
  <si>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</si>
  <si>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</si>
  <si>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</si>
  <si>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</si>
  <si>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</si>
  <si>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</si>
  <si>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</si>
  <si>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</si>
  <si>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</si>
  <si>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</si>
  <si>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</si>
  <si>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</si>
  <si>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</si>
  <si>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</si>
  <si>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</si>
  <si>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</si>
  <si>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</si>
  <si>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</si>
  <si>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</si>
  <si>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</si>
  <si>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</si>
  <si>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</si>
  <si>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</si>
  <si>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</si>
  <si>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</si>
  <si>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</si>
  <si>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</si>
  <si>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</si>
  <si>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</si>
  <si>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</si>
  <si>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</si>
  <si>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</si>
  <si>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</si>
  <si>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</si>
  <si>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</si>
  <si>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</si>
  <si>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</si>
  <si>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</si>
  <si>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</si>
  <si>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</si>
  <si>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</si>
  <si>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</si>
  <si>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</si>
  <si>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</si>
  <si>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</si>
  <si>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</si>
  <si>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</si>
  <si>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</si>
  <si>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</si>
  <si>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</si>
  <si>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</si>
  <si>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</si>
  <si>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</si>
  <si>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</si>
  <si>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</si>
  <si>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</si>
  <si>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</si>
  <si>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</si>
  <si>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</si>
  <si>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</si>
  <si>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</si>
  <si>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</si>
  <si>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</si>
  <si>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</si>
  <si>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</si>
  <si>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</si>
  <si>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</si>
  <si>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</si>
  <si>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</si>
  <si>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</si>
  <si>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</si>
  <si>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</si>
  <si>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</si>
  <si>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</si>
  <si>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</si>
  <si>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</si>
  <si>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</si>
  <si>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</si>
  <si>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</si>
  <si>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</si>
  <si>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</si>
  <si>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</si>
  <si>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</si>
  <si>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</si>
  <si>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</si>
  <si>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</si>
  <si>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</si>
  <si>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</si>
  <si>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</si>
  <si>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</si>
  <si>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</si>
  <si>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</si>
  <si>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</si>
  <si>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</si>
  <si>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</si>
  <si>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</si>
  <si>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</si>
  <si>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</si>
  <si>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</si>
  <si>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</si>
  <si>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</si>
  <si>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</si>
  <si>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</si>
  <si>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</si>
  <si>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</si>
  <si>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</si>
  <si>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</si>
  <si>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</si>
  <si>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</si>
  <si>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</si>
  <si>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</si>
  <si>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</si>
  <si>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</si>
  <si>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</si>
  <si>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</si>
  <si>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</si>
  <si>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</si>
  <si>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</si>
  <si>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</si>
  <si>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</si>
  <si>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</si>
  <si>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</si>
  <si>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</si>
  <si>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</si>
  <si>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</si>
  <si>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</si>
  <si>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</si>
  <si>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</si>
  <si>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</si>
  <si>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</si>
  <si>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</si>
  <si>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</si>
  <si>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</si>
  <si>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</si>
  <si>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</si>
  <si>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</si>
  <si>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</si>
  <si>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</si>
  <si>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</si>
  <si>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</si>
  <si>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</si>
  <si>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</si>
  <si>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</si>
  <si>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</si>
  <si>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</si>
  <si>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</si>
  <si>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</si>
  <si>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</si>
  <si>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</si>
  <si>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</si>
  <si>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</si>
  <si>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</si>
  <si>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</si>
  <si>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</si>
  <si>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</si>
  <si>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</si>
  <si>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</si>
  <si>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</si>
  <si>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</si>
  <si>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</si>
  <si>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</si>
  <si>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</si>
  <si>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</si>
  <si>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</si>
  <si>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</si>
  <si>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</si>
  <si>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</si>
  <si>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</si>
  <si>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</si>
  <si>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</si>
  <si>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</si>
  <si>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</si>
  <si>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</si>
  <si>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</si>
  <si>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</si>
  <si>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</si>
  <si>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</si>
  <si>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</si>
  <si>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</si>
  <si>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</si>
  <si>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</si>
  <si>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</si>
  <si>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</si>
  <si>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</si>
  <si>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</si>
  <si>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</si>
  <si>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</si>
  <si>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</si>
  <si>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</si>
  <si>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</si>
  <si>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</si>
  <si>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</si>
  <si>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</si>
  <si>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</si>
  <si>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</si>
  <si>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</si>
  <si>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</si>
  <si>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</si>
  <si>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</si>
  <si>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</si>
  <si>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</si>
  <si>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</si>
  <si>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</si>
  <si>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</si>
  <si>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</si>
  <si>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</si>
  <si>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</si>
  <si>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</si>
  <si>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</si>
  <si>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</si>
  <si>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</si>
  <si>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</si>
  <si>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</si>
  <si>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</si>
  <si>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</si>
  <si>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</si>
  <si>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</si>
  <si>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</si>
  <si>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</si>
  <si>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</si>
  <si>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</si>
  <si>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</si>
  <si>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</si>
  <si>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</si>
  <si>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</si>
  <si>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</si>
  <si>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</si>
  <si>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</si>
  <si>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</si>
  <si>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</si>
  <si>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</si>
  <si>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</si>
  <si>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</si>
  <si>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</si>
  <si>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</si>
  <si>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</si>
  <si>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</si>
  <si>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</si>
  <si>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</si>
  <si>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</si>
  <si>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</si>
  <si>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</si>
  <si>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</si>
  <si>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</si>
  <si>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</si>
  <si>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</si>
  <si>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</si>
  <si>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</si>
  <si>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</si>
  <si>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</si>
  <si>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</si>
  <si>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</si>
  <si>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</si>
  <si>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</si>
  <si>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</si>
  <si>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</si>
  <si>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</si>
  <si>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</si>
  <si>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</si>
  <si>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</si>
  <si>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</si>
  <si>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</si>
  <si>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</si>
  <si>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</si>
  <si>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</si>
  <si>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</si>
  <si>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</si>
  <si>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</si>
  <si>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</si>
  <si>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</si>
  <si>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</si>
  <si>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</si>
  <si>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</si>
  <si>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</si>
  <si>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</si>
  <si>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</si>
  <si>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</si>
  <si>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</si>
  <si>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</si>
  <si>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</si>
  <si>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</si>
  <si>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</si>
  <si>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</si>
  <si>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</si>
  <si>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</si>
  <si>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</si>
  <si>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</si>
  <si>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</si>
  <si>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</si>
  <si>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</si>
  <si>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</si>
  <si>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</si>
  <si>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</si>
  <si>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</si>
  <si>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</si>
  <si>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</si>
  <si>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</si>
  <si>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</si>
  <si>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</si>
  <si>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</si>
  <si>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</si>
  <si>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</si>
  <si>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</si>
  <si>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</si>
  <si>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</si>
  <si>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</si>
  <si>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</si>
  <si>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</si>
  <si>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</si>
  <si>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</si>
  <si>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</si>
  <si>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</si>
  <si>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</si>
  <si>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</si>
  <si>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</si>
  <si>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</si>
  <si>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</si>
  <si>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</si>
  <si>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</si>
  <si>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</si>
  <si>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</si>
  <si>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</si>
  <si>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</si>
  <si>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</si>
  <si>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</si>
  <si>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</si>
  <si>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</si>
  <si>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</si>
  <si>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</si>
  <si>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</si>
  <si>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</si>
  <si>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</si>
  <si>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</si>
  <si>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</si>
  <si>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</si>
  <si>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</si>
  <si>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</si>
  <si>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</si>
  <si>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</si>
  <si>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</si>
  <si>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</si>
  <si>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</si>
  <si>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</si>
  <si>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</si>
  <si>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</si>
  <si>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</si>
  <si>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</si>
  <si>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</si>
  <si>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</si>
  <si>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</si>
  <si>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</si>
  <si>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</si>
  <si>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</si>
  <si>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</si>
  <si>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</si>
  <si>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</si>
  <si>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</si>
  <si>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</si>
  <si>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</si>
  <si>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</si>
  <si>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</si>
  <si>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</si>
  <si>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</si>
  <si>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</si>
  <si>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</si>
  <si>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</si>
  <si>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</si>
  <si>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</si>
  <si>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</si>
  <si>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</si>
  <si>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</si>
  <si>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</si>
  <si>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</si>
  <si>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</si>
  <si>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</si>
  <si>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</si>
  <si>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</si>
  <si>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</si>
  <si>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</si>
  <si>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</si>
  <si>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</si>
  <si>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</si>
  <si>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</si>
  <si>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</si>
  <si>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</si>
  <si>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</si>
  <si>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</si>
  <si>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</si>
  <si>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</si>
  <si>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</si>
  <si>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</si>
  <si>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</si>
  <si>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</si>
  <si>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</si>
  <si>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</si>
  <si>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</si>
  <si>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</si>
  <si>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</si>
  <si>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</si>
  <si>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</si>
  <si>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</si>
  <si>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</si>
  <si>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</si>
  <si>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</si>
  <si>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</si>
  <si>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</si>
  <si>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</si>
  <si>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</si>
  <si>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</si>
  <si>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</si>
  <si>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</si>
  <si>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</si>
  <si>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</si>
  <si>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</si>
  <si>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</si>
  <si>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</si>
  <si>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</si>
  <si>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</si>
  <si>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</si>
  <si>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</si>
  <si>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</si>
  <si>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</si>
  <si>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</si>
  <si>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</si>
  <si>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</si>
  <si>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</si>
  <si>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</si>
  <si>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</si>
  <si>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</si>
  <si>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</si>
  <si>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</si>
  <si>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</si>
  <si>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</si>
  <si>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</si>
  <si>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</si>
  <si>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</si>
  <si>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</si>
  <si>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</si>
  <si>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</si>
  <si>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</si>
  <si>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</si>
  <si>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</si>
  <si>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</si>
  <si>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</si>
  <si>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</si>
  <si>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</si>
  <si>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</si>
  <si>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</si>
  <si>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</si>
  <si>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</si>
  <si>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</si>
  <si>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</si>
  <si>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</si>
  <si>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</si>
  <si>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</si>
  <si>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</si>
  <si>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</si>
  <si>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</si>
  <si>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</si>
  <si>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</si>
  <si>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</si>
  <si>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</si>
  <si>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</si>
  <si>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</si>
  <si>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</si>
  <si>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</si>
  <si>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</si>
  <si>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</si>
  <si>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</si>
  <si>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</si>
  <si>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</si>
  <si>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</si>
  <si>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</si>
  <si>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</si>
  <si>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</si>
  <si>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</si>
  <si>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</si>
  <si>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</si>
  <si>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</si>
  <si>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</si>
  <si>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</si>
  <si>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</si>
  <si>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</si>
  <si>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</si>
  <si>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</si>
  <si>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</si>
  <si>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</si>
  <si>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</si>
  <si>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</si>
  <si>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</si>
  <si>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</si>
  <si>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</si>
  <si>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</si>
  <si>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</si>
  <si>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</si>
  <si>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</si>
  <si>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</si>
  <si>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</si>
  <si>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</si>
  <si>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</si>
  <si>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</si>
  <si>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</si>
  <si>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</si>
  <si>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</si>
  <si>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</si>
  <si>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</si>
  <si>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</si>
  <si>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</si>
  <si>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</si>
  <si>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</si>
  <si>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</si>
  <si>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</si>
  <si>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</si>
  <si>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</si>
  <si>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</si>
  <si>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</si>
  <si>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</si>
  <si>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</si>
  <si>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</si>
  <si>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</si>
  <si>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</si>
  <si>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</si>
  <si>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</si>
  <si>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</si>
  <si>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</si>
  <si>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</si>
  <si>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</si>
  <si>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</si>
  <si>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</si>
  <si>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</si>
  <si>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</si>
  <si>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</si>
  <si>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</si>
  <si>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</si>
  <si>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</si>
  <si>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</si>
  <si>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</si>
  <si>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</si>
  <si>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</si>
  <si>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</si>
  <si>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</si>
  <si>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</si>
  <si>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</si>
  <si>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</si>
  <si>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</si>
  <si>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</si>
  <si>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</si>
  <si>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</si>
  <si>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</si>
  <si>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</si>
  <si>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</si>
  <si>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</si>
  <si>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</si>
  <si>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</si>
  <si>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</si>
  <si>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</si>
  <si>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</si>
  <si>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</si>
  <si>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</si>
  <si>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</si>
  <si>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</si>
  <si>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</si>
  <si>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</si>
  <si>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</si>
  <si>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</si>
  <si>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</si>
  <si>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</si>
  <si>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</si>
  <si>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</si>
  <si>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</si>
  <si>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</si>
  <si>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</si>
  <si>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</si>
  <si>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</si>
  <si>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</si>
  <si>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</si>
  <si>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</si>
  <si>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</si>
  <si>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</si>
  <si>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</si>
  <si>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</si>
  <si>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</si>
  <si>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</si>
  <si>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</si>
  <si>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</si>
  <si>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</si>
  <si>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</si>
  <si>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</si>
  <si>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</si>
  <si>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</si>
  <si>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</si>
  <si>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</si>
  <si>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</si>
  <si>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</si>
  <si>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</si>
  <si>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</si>
  <si>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</si>
  <si>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</si>
  <si>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</si>
  <si>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</si>
  <si>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</si>
  <si>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</si>
  <si>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</si>
  <si>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</si>
  <si>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</si>
  <si>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</si>
  <si>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</si>
  <si>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</si>
  <si>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</si>
  <si>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</si>
  <si>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</si>
  <si>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</si>
  <si>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</si>
  <si>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</si>
  <si>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</si>
  <si>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</si>
  <si>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</si>
  <si>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</si>
  <si>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</si>
  <si>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</si>
  <si>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</si>
  <si>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</si>
  <si>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</si>
  <si>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</si>
  <si>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</si>
  <si>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</si>
  <si>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</si>
  <si>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</si>
  <si>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</si>
  <si>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</si>
  <si>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</si>
  <si>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</si>
  <si>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</si>
  <si>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</si>
  <si>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</si>
  <si>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</si>
  <si>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</si>
  <si>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</si>
  <si>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</si>
  <si>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</si>
  <si>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</si>
  <si>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</si>
  <si>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</si>
  <si>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</si>
  <si>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</si>
  <si>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</si>
  <si>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</si>
  <si>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</si>
  <si>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</si>
  <si>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</si>
  <si>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</si>
  <si>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</si>
  <si>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</si>
  <si>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</si>
  <si>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</si>
  <si>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</si>
  <si>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</si>
  <si>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</si>
  <si>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</si>
  <si>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</si>
  <si>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</si>
  <si>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</si>
  <si>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</si>
  <si>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</si>
  <si>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</si>
  <si>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</si>
  <si>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</si>
  <si>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</si>
  <si>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</si>
  <si>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</si>
  <si>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</si>
  <si>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</si>
  <si>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</si>
  <si>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</si>
  <si>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</si>
  <si>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</si>
  <si>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</si>
  <si>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</si>
  <si>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</si>
  <si>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</si>
  <si>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</si>
  <si>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</si>
  <si>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</si>
  <si>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</si>
  <si>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</si>
  <si>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</si>
  <si>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</si>
  <si>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</si>
  <si>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</si>
  <si>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</si>
  <si>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</si>
  <si>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</si>
  <si>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</si>
  <si>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</si>
  <si>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</si>
  <si>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</si>
  <si>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</si>
  <si>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</si>
  <si>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</si>
  <si>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</si>
  <si>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</si>
  <si>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</si>
  <si>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</si>
  <si>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</si>
  <si>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</si>
  <si>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</si>
  <si>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</si>
  <si>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</si>
  <si>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</si>
  <si>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</si>
  <si>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</si>
  <si>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</si>
  <si>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</si>
  <si>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</si>
  <si>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</si>
  <si>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</si>
  <si>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</si>
  <si>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</si>
  <si>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</si>
  <si>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</si>
  <si>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</si>
  <si>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</si>
  <si>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</si>
  <si>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</si>
  <si>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</si>
  <si>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</si>
  <si>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</si>
  <si>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</si>
  <si>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</si>
  <si>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</si>
  <si>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</si>
  <si>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</si>
  <si>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</si>
  <si>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</si>
  <si>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</si>
  <si>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</si>
  <si>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</si>
  <si>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</si>
  <si>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</si>
  <si>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</si>
  <si>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</si>
  <si>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</si>
  <si>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</si>
  <si>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</si>
  <si>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</si>
  <si>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</si>
  <si>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</si>
  <si>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</si>
  <si>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</si>
  <si>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</si>
  <si>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</si>
  <si>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</si>
  <si>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</si>
  <si>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</si>
  <si>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</si>
  <si>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</si>
  <si>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</si>
  <si>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</si>
  <si>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</si>
  <si>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</si>
  <si>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</si>
  <si>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</si>
  <si>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</si>
  <si>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</si>
  <si>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</si>
  <si>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</si>
  <si>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</si>
  <si>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</si>
  <si>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</si>
  <si>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</si>
  <si>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</si>
  <si>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</si>
  <si>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</si>
  <si>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</si>
  <si>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</si>
  <si>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</si>
  <si>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</si>
  <si>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</si>
  <si>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</si>
  <si>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</si>
  <si>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</si>
  <si>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</si>
  <si>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</si>
  <si>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</si>
  <si>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</si>
  <si>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</si>
  <si>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</si>
  <si>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</si>
  <si>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</si>
  <si>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</si>
  <si>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</si>
  <si>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</si>
  <si>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</si>
  <si>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</si>
  <si>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</si>
  <si>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</si>
  <si>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</si>
  <si>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</si>
  <si>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</si>
  <si>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</si>
  <si>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</si>
  <si>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</si>
  <si>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</si>
  <si>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</si>
  <si>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</si>
  <si>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</si>
  <si>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</si>
  <si>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</si>
  <si>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</si>
  <si>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</si>
  <si>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</si>
  <si>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</si>
  <si>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</si>
  <si>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</si>
  <si>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</si>
  <si>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</si>
  <si>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</si>
  <si>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</si>
  <si>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</si>
  <si>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</si>
  <si>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</si>
  <si>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</si>
  <si>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</si>
  <si>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</si>
  <si>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</si>
  <si>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</si>
  <si>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</si>
  <si>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</si>
  <si>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</si>
  <si>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</si>
  <si>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</si>
  <si>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</si>
  <si>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</si>
  <si>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</si>
  <si>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</si>
  <si>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</si>
  <si>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</si>
  <si>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</si>
  <si>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</si>
  <si>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</si>
  <si>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</si>
  <si>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</si>
  <si>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</si>
  <si>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</si>
  <si>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</si>
  <si>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</si>
  <si>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</si>
  <si>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</si>
  <si>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</si>
  <si>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</si>
  <si>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</si>
  <si>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</si>
  <si>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</si>
  <si>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</si>
  <si>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</si>
  <si>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</si>
  <si>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</si>
  <si>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</si>
  <si>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</si>
  <si>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</si>
  <si>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</si>
  <si>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</si>
  <si>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</si>
  <si>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</si>
  <si>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</si>
  <si>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</si>
  <si>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</si>
  <si>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</si>
  <si>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</si>
  <si>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</si>
  <si>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</si>
  <si>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</si>
  <si>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</si>
  <si>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</si>
  <si>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</si>
  <si>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</si>
  <si>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</si>
  <si>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</si>
  <si>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</si>
  <si>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</si>
  <si>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</si>
  <si>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</si>
  <si>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</si>
  <si>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</si>
  <si>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</si>
  <si>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</si>
  <si>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</si>
  <si>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</si>
  <si>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</si>
  <si>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</si>
  <si>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</si>
  <si>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</si>
  <si>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</si>
  <si>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</si>
  <si>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</si>
  <si>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</si>
  <si>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</si>
  <si>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</si>
  <si>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</si>
  <si>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</si>
  <si>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</si>
  <si>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</si>
  <si>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</si>
  <si>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</si>
  <si>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</si>
  <si>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</si>
  <si>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</si>
  <si>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</si>
  <si>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</si>
  <si>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</si>
  <si>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</si>
  <si>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</si>
  <si>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</si>
  <si>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</si>
  <si>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</si>
  <si>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</si>
  <si>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</si>
  <si>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</si>
  <si>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</si>
  <si>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</si>
  <si>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</si>
  <si>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</si>
  <si>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</si>
  <si>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</si>
  <si>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</si>
  <si>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</si>
  <si>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</si>
  <si>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</si>
  <si>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</si>
  <si>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</si>
  <si>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</si>
  <si>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</si>
  <si>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</si>
  <si>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</si>
  <si>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</si>
  <si>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</si>
  <si>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</si>
  <si>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</si>
  <si>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</si>
  <si>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</si>
  <si>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</si>
  <si>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</si>
  <si>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</si>
  <si>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</si>
  <si>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</si>
  <si>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</si>
  <si>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</si>
  <si>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</si>
  <si>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</si>
  <si>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</si>
  <si>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</si>
  <si>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</si>
  <si>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</si>
  <si>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</si>
  <si>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</si>
  <si>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</si>
  <si>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</si>
  <si>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</si>
  <si>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</si>
  <si>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</si>
  <si>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</si>
  <si>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</si>
  <si>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</si>
  <si>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</si>
  <si>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</si>
  <si>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</si>
  <si>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</si>
  <si>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</si>
  <si>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</si>
  <si>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</si>
  <si>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</si>
  <si>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</si>
  <si>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</si>
  <si>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</si>
  <si>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</si>
  <si>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</si>
  <si>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</si>
  <si>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</si>
  <si>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</si>
  <si>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</si>
  <si>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</si>
  <si>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</si>
  <si>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</si>
  <si>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</si>
  <si>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</si>
  <si>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</si>
  <si>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</si>
  <si>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</si>
  <si>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</si>
  <si>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</si>
  <si>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</si>
  <si>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</si>
  <si>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</si>
  <si>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</si>
  <si>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</si>
  <si>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</si>
  <si>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</si>
  <si>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</si>
  <si>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</si>
  <si>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</si>
  <si>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</si>
  <si>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</si>
  <si>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</si>
  <si>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</si>
  <si>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</si>
  <si>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</si>
  <si>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</si>
  <si>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</si>
  <si>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</si>
  <si>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</si>
  <si>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</si>
  <si>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</si>
  <si>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</si>
  <si>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</si>
  <si>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</si>
  <si>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</si>
  <si>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</si>
  <si>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</si>
  <si>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</si>
  <si>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</si>
  <si>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</si>
  <si>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</si>
  <si>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</si>
  <si>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</si>
  <si>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</si>
  <si>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</si>
  <si>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</si>
  <si>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</si>
  <si>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</si>
  <si>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</si>
  <si>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</si>
  <si>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</si>
  <si>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</si>
  <si>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</si>
  <si>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</si>
  <si>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</si>
  <si>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</si>
  <si>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</si>
  <si>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</si>
  <si>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</si>
  <si>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</si>
  <si>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</si>
  <si>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</si>
  <si>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</si>
  <si>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</si>
  <si>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</si>
  <si>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</si>
  <si>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</si>
  <si>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</si>
  <si>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</si>
  <si>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</si>
  <si>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</si>
  <si>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</si>
  <si>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</si>
  <si>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</si>
  <si>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</si>
  <si>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</si>
  <si>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</si>
  <si>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</si>
  <si>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</si>
  <si>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</si>
  <si>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</si>
  <si>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</si>
  <si>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</si>
  <si>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</si>
  <si>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</si>
  <si>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</si>
  <si>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</si>
  <si>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</si>
  <si>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</si>
  <si>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</si>
  <si>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</si>
  <si>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</si>
  <si>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</si>
  <si>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</si>
  <si>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</si>
  <si>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</si>
  <si>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</si>
  <si>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</si>
  <si>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</si>
  <si>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</si>
  <si>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</si>
  <si>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</si>
  <si>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</si>
  <si>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</si>
  <si>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</si>
  <si>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</si>
  <si>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</si>
  <si>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</si>
  <si>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</si>
  <si>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</si>
  <si>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</si>
  <si>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</si>
  <si>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</si>
  <si>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</si>
  <si>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</si>
  <si>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</si>
  <si>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</si>
  <si>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</si>
  <si>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</si>
  <si>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</si>
  <si>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</si>
  <si>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</si>
  <si>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</si>
  <si>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</si>
  <si>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</si>
  <si>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</si>
  <si>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</si>
  <si>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</si>
  <si>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</si>
  <si>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</si>
  <si>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</si>
  <si>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</si>
  <si>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</si>
  <si>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</si>
  <si>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</si>
  <si>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</si>
  <si>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</si>
  <si>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</si>
  <si>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</si>
  <si>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</si>
  <si>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</si>
  <si>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</si>
  <si>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</si>
  <si>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</si>
  <si>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</si>
  <si>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</si>
  <si>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</si>
  <si>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</si>
  <si>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</si>
  <si>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</si>
  <si>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</si>
  <si>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</si>
  <si>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</si>
  <si>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</si>
  <si>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</si>
  <si>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</si>
  <si>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</si>
  <si>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</si>
  <si>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</si>
  <si>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</si>
  <si>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</si>
  <si>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</si>
  <si>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</si>
  <si>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</si>
  <si>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</si>
  <si>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</si>
  <si>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</si>
  <si>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</si>
  <si>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</si>
  <si>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</si>
  <si>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</si>
  <si>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</si>
  <si>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</si>
  <si>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</si>
  <si>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</si>
  <si>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</si>
  <si>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</si>
  <si>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</si>
  <si>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</si>
  <si>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</si>
  <si>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</si>
  <si>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</si>
  <si>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</si>
  <si>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</si>
  <si>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</si>
  <si>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</si>
  <si>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</si>
  <si>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</si>
  <si>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</si>
  <si>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</si>
  <si>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</si>
  <si>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</si>
  <si>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</si>
  <si>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</si>
  <si>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</si>
  <si>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</si>
  <si>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</si>
  <si>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</si>
  <si>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</si>
  <si>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</si>
  <si>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</si>
  <si>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</si>
  <si>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</si>
  <si>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</si>
  <si>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</si>
  <si>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</si>
  <si>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</si>
  <si>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</si>
  <si>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</si>
  <si>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</si>
  <si>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</si>
  <si>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</si>
  <si>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</si>
  <si>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</si>
  <si>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</si>
  <si>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</si>
  <si>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</si>
  <si>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</si>
  <si>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</si>
  <si>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</si>
  <si>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</si>
  <si>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</si>
  <si>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</si>
  <si>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</si>
  <si>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</si>
  <si>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</si>
  <si>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</si>
  <si>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</si>
  <si>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</si>
  <si>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</si>
  <si>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</si>
  <si>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</si>
  <si>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</si>
  <si>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</si>
  <si>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</si>
  <si>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</si>
  <si>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</si>
  <si>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</si>
  <si>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</si>
  <si>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</si>
  <si>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</si>
  <si>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</si>
  <si>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</si>
  <si>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</si>
  <si>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</si>
  <si>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</si>
  <si>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</si>
  <si>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</si>
  <si>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</si>
  <si>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</si>
  <si>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</si>
  <si>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</si>
  <si>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</si>
  <si>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</si>
  <si>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</si>
  <si>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</si>
  <si>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</si>
  <si>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</si>
  <si>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</si>
  <si>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</si>
  <si>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</si>
  <si>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</si>
  <si>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</si>
  <si>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</si>
  <si>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</si>
  <si>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</si>
  <si>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</si>
  <si>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</si>
  <si>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</si>
  <si>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</si>
  <si>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</si>
  <si>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</si>
  <si>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</si>
  <si>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</si>
  <si>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</si>
  <si>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</si>
  <si>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</si>
  <si>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</si>
  <si>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</si>
  <si>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</si>
  <si>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</si>
  <si>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</si>
  <si>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</si>
  <si>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</si>
  <si>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</si>
  <si>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</si>
  <si>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</si>
  <si>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</si>
  <si>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</si>
  <si>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</si>
  <si>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</si>
  <si>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</si>
  <si>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</si>
  <si>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</si>
  <si>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</si>
  <si>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</si>
  <si>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</si>
  <si>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</si>
  <si>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</si>
  <si>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</si>
  <si>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</si>
  <si>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</si>
  <si>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</si>
  <si>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</si>
  <si>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</si>
  <si>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</si>
  <si>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</si>
  <si>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</si>
  <si>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</si>
  <si>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</si>
  <si>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</si>
  <si>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</si>
  <si>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</si>
  <si>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</si>
  <si>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</si>
  <si>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</si>
  <si>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</si>
  <si>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</si>
  <si>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</si>
  <si>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</si>
  <si>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</si>
  <si>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</si>
  <si>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</si>
  <si>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</si>
  <si>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</si>
  <si>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</si>
  <si>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</si>
  <si>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</si>
  <si>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</si>
  <si>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</si>
  <si>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</si>
  <si>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</si>
  <si>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</si>
  <si>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</si>
  <si>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</si>
  <si>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</si>
  <si>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</si>
  <si>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</si>
  <si>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</si>
  <si>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</si>
  <si>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</si>
  <si>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</si>
  <si>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</si>
  <si>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</si>
  <si>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</si>
  <si>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</si>
  <si>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</si>
  <si>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</si>
  <si>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</si>
  <si>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</si>
  <si>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</si>
  <si>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</si>
  <si>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</si>
  <si>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</si>
  <si>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</si>
  <si>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</si>
  <si>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</si>
  <si>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</si>
  <si>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</si>
  <si>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</si>
  <si>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</si>
  <si>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</si>
  <si>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</si>
  <si>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</si>
  <si>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</si>
  <si>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</si>
  <si>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</si>
  <si>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</si>
  <si>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</si>
  <si>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</si>
  <si>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</si>
  <si>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</si>
  <si>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</si>
  <si>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</si>
  <si>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</si>
  <si>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</si>
  <si>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</si>
  <si>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</si>
  <si>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</si>
  <si>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</si>
  <si>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</si>
  <si>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</si>
  <si>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</si>
  <si>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</si>
  <si>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</si>
  <si>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</si>
  <si>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</si>
  <si>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</si>
  <si>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</si>
  <si>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</si>
  <si>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</si>
  <si>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</si>
  <si>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</si>
  <si>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</si>
  <si>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</si>
  <si>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</si>
  <si>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</si>
  <si>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</si>
  <si>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</si>
  <si>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</si>
  <si>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</si>
  <si>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</si>
  <si>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</si>
  <si>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</si>
  <si>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</si>
  <si>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</si>
  <si>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</si>
  <si>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</si>
  <si>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</si>
  <si>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</si>
  <si>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</si>
  <si>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</si>
  <si>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</si>
  <si>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</si>
  <si>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</si>
  <si>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</si>
  <si>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</si>
  <si>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</si>
  <si>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</si>
  <si>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</si>
  <si>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</si>
  <si>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</si>
  <si>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</si>
  <si>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</si>
  <si>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</si>
  <si>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</si>
  <si>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</si>
  <si>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</si>
  <si>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</si>
  <si>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</si>
  <si>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</si>
  <si>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</si>
  <si>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</si>
  <si>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</si>
  <si>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</si>
  <si>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</si>
  <si>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</si>
  <si>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</si>
  <si>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</si>
  <si>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</si>
  <si>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</si>
  <si>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</si>
  <si>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</si>
  <si>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</si>
  <si>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</si>
  <si>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</si>
  <si>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</si>
  <si>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</si>
  <si>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</si>
  <si>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</si>
  <si>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</si>
  <si>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</si>
  <si>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</si>
  <si>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</si>
  <si>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</si>
  <si>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</si>
  <si>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</si>
  <si>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</si>
  <si>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</si>
  <si>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</si>
  <si>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</si>
  <si>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</si>
  <si>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</si>
  <si>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</si>
  <si>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</si>
  <si>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</si>
  <si>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</si>
  <si>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</si>
  <si>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</si>
  <si>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</si>
  <si>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</si>
  <si>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</si>
  <si>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</si>
  <si>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</si>
  <si>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</si>
  <si>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</si>
  <si>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</si>
  <si>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</si>
  <si>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</si>
  <si>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</si>
  <si>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</si>
  <si>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</si>
  <si>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</si>
  <si>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</si>
  <si>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</si>
  <si>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</si>
  <si>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</si>
  <si>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</si>
  <si>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</si>
  <si>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</si>
  <si>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</si>
  <si>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</si>
  <si>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</si>
  <si>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</si>
  <si>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</si>
  <si>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</si>
  <si>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</si>
  <si>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</si>
  <si>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</si>
  <si>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</si>
  <si>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</si>
  <si>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</si>
  <si>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</si>
  <si>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</si>
  <si>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</si>
  <si>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</si>
  <si>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</si>
  <si>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</si>
  <si>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</si>
  <si>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</si>
  <si>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</si>
  <si>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</si>
  <si>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</si>
  <si>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</si>
  <si>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</si>
  <si>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</si>
  <si>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</si>
  <si>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</si>
  <si>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</si>
  <si>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</si>
  <si>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</si>
  <si>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</si>
  <si>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</si>
  <si>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</si>
  <si>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</si>
  <si>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</si>
  <si>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</si>
  <si>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</si>
  <si>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</si>
  <si>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</si>
  <si>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</si>
  <si>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</si>
  <si>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</si>
  <si>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</si>
  <si>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</si>
  <si>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</si>
  <si>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</si>
  <si>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</si>
  <si>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</si>
  <si>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</si>
  <si>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</si>
  <si>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</si>
  <si>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</si>
  <si>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</si>
  <si>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</si>
  <si>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</si>
  <si>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</si>
  <si>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</si>
  <si>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</si>
  <si>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</si>
  <si>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</si>
  <si>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</si>
  <si>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</si>
  <si>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</si>
  <si>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</si>
  <si>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</si>
  <si>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</si>
  <si>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</si>
  <si>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</si>
  <si>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</si>
  <si>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</si>
  <si>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</si>
  <si>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</si>
  <si>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</si>
  <si>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</si>
  <si>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</si>
  <si>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</si>
  <si>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</si>
  <si>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</si>
  <si>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</si>
  <si>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</si>
  <si>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</si>
  <si>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</si>
  <si>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</si>
  <si>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</si>
  <si>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</si>
  <si>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</si>
  <si>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</si>
  <si>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</si>
  <si>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</si>
  <si>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</si>
  <si>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</si>
  <si>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</si>
  <si>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</si>
  <si>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</si>
  <si>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</si>
  <si>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</si>
  <si>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</si>
  <si>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</si>
  <si>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</si>
  <si>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</si>
  <si>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</si>
  <si>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</si>
  <si>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</si>
  <si>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</si>
  <si>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</si>
  <si>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</si>
  <si>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</si>
  <si>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</si>
  <si>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</si>
  <si>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</si>
  <si>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</si>
  <si>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</si>
  <si>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</si>
  <si>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</si>
  <si>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</si>
  <si>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</si>
  <si>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</si>
  <si>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</si>
  <si>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</si>
  <si>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</si>
  <si>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</si>
  <si>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</si>
  <si>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</si>
  <si>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</si>
  <si>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</si>
  <si>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</si>
  <si>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</si>
  <si>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</si>
  <si>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</si>
  <si>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</si>
  <si>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</si>
  <si>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</si>
  <si>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</si>
  <si>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</si>
  <si>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</si>
  <si>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</si>
  <si>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</si>
  <si>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</si>
  <si>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</si>
  <si>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</si>
  <si>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</si>
  <si>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</si>
  <si>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</si>
  <si>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</si>
  <si>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</si>
  <si>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</si>
  <si>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</si>
  <si>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</si>
  <si>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</si>
  <si>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</si>
  <si>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</si>
  <si>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</si>
  <si>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</si>
  <si>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</si>
  <si>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</si>
  <si>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</si>
  <si>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</si>
  <si>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</si>
  <si>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</si>
  <si>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</si>
  <si>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</si>
  <si>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</si>
  <si>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</si>
  <si>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</si>
  <si>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</si>
  <si>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</si>
  <si>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</si>
  <si>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</si>
  <si>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</si>
  <si>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</si>
  <si>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</si>
  <si>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</si>
  <si>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</si>
  <si>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</si>
  <si>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</si>
  <si>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</si>
  <si>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</si>
  <si>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</si>
  <si>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</si>
  <si>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</si>
  <si>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</si>
  <si>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</si>
  <si>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</si>
  <si>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</si>
  <si>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</si>
  <si>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</si>
  <si>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</si>
  <si>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</si>
  <si>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</si>
  <si>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</si>
  <si>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</si>
  <si>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</si>
  <si>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</si>
  <si>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</si>
  <si>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</si>
  <si>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</si>
  <si>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</si>
  <si>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</si>
  <si>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</si>
  <si>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</si>
  <si>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</si>
  <si>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</si>
  <si>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</si>
  <si>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</si>
  <si>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</si>
  <si>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</si>
  <si>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</si>
  <si>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</si>
  <si>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</si>
  <si>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</si>
  <si>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</si>
  <si>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</si>
  <si>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</si>
  <si>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</si>
  <si>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</si>
  <si>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</si>
  <si>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</si>
  <si>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</si>
  <si>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</si>
  <si>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</si>
  <si>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</si>
  <si>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</si>
  <si>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</si>
  <si>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</si>
  <si>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</si>
  <si>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</si>
  <si>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</si>
  <si>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</si>
  <si>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</si>
  <si>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</si>
  <si>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</si>
  <si>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</si>
  <si>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</si>
  <si>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</si>
  <si>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</si>
  <si>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</si>
  <si>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</si>
  <si>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</si>
  <si>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</si>
  <si>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</si>
  <si>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</si>
  <si>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</si>
  <si>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</si>
  <si>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</si>
  <si>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</si>
  <si>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</si>
  <si>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</si>
  <si>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</si>
  <si>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</si>
  <si>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</si>
  <si>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</si>
  <si>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</si>
  <si>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</si>
  <si>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</si>
  <si>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</si>
  <si>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</si>
  <si>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</si>
  <si>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</si>
  <si>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</si>
  <si>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</si>
  <si>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</si>
  <si>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</si>
  <si>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</si>
  <si>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</si>
  <si>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</si>
  <si>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</si>
  <si>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</si>
  <si>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</si>
  <si>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</si>
  <si>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</si>
  <si>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</si>
  <si>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</si>
  <si>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</si>
  <si>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</si>
  <si>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</si>
  <si>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</si>
  <si>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</si>
  <si>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</si>
  <si>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</si>
  <si>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</si>
  <si>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</si>
  <si>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</si>
  <si>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</si>
  <si>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</si>
  <si>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</si>
  <si>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</si>
  <si>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</si>
  <si>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</si>
  <si>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</si>
  <si>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</si>
  <si>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</si>
  <si>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</si>
  <si>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</si>
  <si>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</si>
  <si>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</si>
  <si>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</si>
  <si>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</si>
  <si>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</si>
  <si>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</si>
  <si>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</si>
  <si>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</si>
  <si>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</si>
  <si>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</si>
  <si>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</si>
  <si>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</si>
  <si>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</si>
  <si>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</si>
  <si>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</si>
  <si>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</si>
  <si>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</si>
  <si>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</si>
  <si>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</si>
  <si>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</si>
  <si>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</si>
  <si>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</si>
  <si>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</si>
  <si>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</si>
  <si>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</si>
  <si>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</si>
  <si>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</si>
  <si>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</si>
  <si>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</si>
  <si>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</si>
  <si>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</si>
  <si>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</si>
  <si>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</si>
  <si>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</si>
  <si>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</si>
  <si>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</si>
  <si>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</si>
  <si>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</si>
  <si>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</si>
  <si>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</si>
  <si>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</si>
  <si>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</si>
  <si>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</si>
  <si>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</si>
  <si>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</si>
  <si>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</si>
  <si>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</si>
  <si>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</si>
  <si>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</si>
  <si>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</si>
  <si>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</si>
  <si>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</si>
  <si>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</si>
  <si>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</si>
  <si>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</si>
  <si>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</si>
  <si>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</si>
  <si>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</si>
  <si>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</si>
  <si>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</si>
  <si>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</si>
  <si>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</si>
  <si>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</si>
  <si>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</si>
  <si>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</si>
  <si>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</si>
  <si>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</si>
  <si>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</si>
  <si>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</si>
  <si>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</si>
  <si>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</si>
  <si>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</si>
  <si>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</si>
  <si>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</si>
  <si>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</si>
  <si>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</si>
  <si>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</si>
  <si>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</si>
  <si>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</si>
  <si>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</si>
  <si>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</si>
  <si>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</si>
  <si>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</si>
  <si>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</si>
  <si>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</si>
  <si>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</si>
  <si>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</si>
  <si>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</si>
  <si>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</si>
  <si>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</si>
  <si>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</si>
  <si>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</si>
  <si>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</si>
  <si>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</si>
  <si>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</si>
  <si>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</si>
  <si>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</si>
  <si>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</si>
  <si>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</si>
  <si>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</si>
  <si>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</si>
  <si>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</si>
  <si>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</si>
  <si>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</si>
  <si>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</si>
  <si>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</si>
  <si>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</si>
  <si>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</si>
  <si>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</si>
  <si>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</si>
  <si>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</si>
  <si>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</si>
  <si>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</si>
  <si>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</si>
  <si>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</si>
  <si>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</si>
  <si>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</si>
  <si>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</si>
  <si>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</si>
  <si>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</si>
  <si>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</si>
  <si>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</si>
  <si>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</si>
  <si>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</si>
  <si>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</si>
  <si>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</si>
  <si>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</si>
  <si>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</si>
  <si>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</si>
  <si>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</si>
  <si>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</si>
  <si>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</si>
  <si>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</si>
  <si>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</si>
  <si>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</si>
  <si>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</si>
  <si>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</si>
  <si>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</si>
  <si>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</si>
  <si>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</si>
  <si>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</si>
  <si>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</si>
  <si>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</si>
  <si>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</si>
  <si>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</si>
  <si>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</si>
  <si>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</si>
  <si>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</si>
  <si>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</si>
  <si>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</si>
  <si>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</si>
  <si>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</si>
  <si>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</si>
  <si>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</si>
  <si>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</si>
  <si>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</si>
  <si>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</si>
  <si>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</si>
  <si>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</si>
  <si>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</si>
  <si>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</si>
  <si>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</si>
  <si>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</si>
  <si>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</si>
  <si>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</si>
  <si>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</si>
  <si>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</si>
  <si>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</si>
  <si>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</si>
  <si>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</si>
  <si>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</si>
  <si>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</si>
  <si>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</si>
  <si>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</si>
  <si>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</si>
  <si>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</si>
  <si>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</si>
  <si>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</si>
  <si>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</si>
  <si>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</si>
  <si>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</si>
  <si>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</si>
  <si>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</si>
  <si>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</si>
  <si>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</si>
  <si>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</si>
  <si>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</si>
  <si>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</si>
  <si>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</si>
  <si>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</si>
  <si>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</si>
  <si>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</si>
  <si>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</si>
  <si>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</si>
  <si>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</si>
  <si>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</si>
  <si>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</si>
  <si>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</si>
  <si>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</si>
  <si>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</si>
  <si>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</si>
  <si>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</si>
  <si>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</si>
  <si>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</si>
  <si>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</si>
  <si>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</si>
  <si>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</si>
  <si>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</si>
  <si>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</si>
  <si>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</si>
  <si>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</si>
  <si>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</si>
  <si>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</si>
  <si>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</si>
  <si>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</si>
  <si>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</si>
  <si>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</si>
  <si>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</si>
  <si>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</si>
  <si>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</si>
  <si>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</si>
  <si>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</si>
  <si>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</si>
  <si>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</si>
  <si>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</si>
  <si>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</si>
  <si>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</si>
  <si>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</si>
  <si>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</si>
  <si>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</si>
  <si>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</si>
  <si>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</si>
  <si>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</si>
  <si>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</si>
  <si>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</si>
  <si>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</si>
  <si>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</si>
  <si>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</si>
  <si>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</si>
  <si>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</si>
  <si>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</si>
  <si>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</si>
  <si>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</si>
  <si>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</si>
  <si>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</si>
  <si>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</si>
  <si>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</si>
  <si>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</si>
  <si>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</si>
  <si>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</si>
  <si>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</si>
  <si>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</si>
  <si>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</si>
  <si>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</si>
  <si>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</si>
  <si>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</si>
  <si>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</si>
  <si>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</si>
  <si>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</si>
  <si>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</si>
  <si>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</si>
  <si>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</si>
  <si>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</si>
  <si>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</si>
  <si>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</si>
  <si>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</si>
  <si>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</si>
  <si>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</si>
  <si>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</si>
  <si>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</si>
  <si>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</si>
  <si>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</si>
  <si>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</si>
  <si>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</si>
  <si>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</si>
  <si>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</si>
  <si>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</si>
  <si>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</si>
  <si>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</si>
  <si>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</si>
  <si>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</si>
  <si>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</si>
  <si>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</si>
  <si>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</si>
  <si>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</si>
  <si>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</si>
  <si>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</si>
  <si>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</si>
  <si>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</si>
  <si>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</si>
  <si>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</si>
  <si>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</si>
  <si>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</si>
  <si>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</si>
  <si>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</si>
  <si>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</si>
  <si>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</si>
  <si>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</si>
  <si>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</si>
  <si>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</si>
  <si>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</si>
  <si>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</si>
  <si>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</si>
  <si>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</si>
  <si>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</si>
  <si>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</si>
  <si>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</si>
  <si>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</si>
  <si>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</si>
  <si>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</si>
  <si>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</si>
  <si>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</si>
  <si>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</si>
  <si>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</si>
  <si>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</si>
  <si>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</si>
  <si>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</si>
  <si>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</si>
  <si>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</si>
  <si>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</si>
  <si>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</si>
  <si>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</si>
  <si>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</si>
  <si>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</si>
  <si>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</si>
  <si>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</si>
  <si>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</si>
  <si>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</si>
  <si>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</si>
  <si>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</si>
  <si>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</si>
  <si>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</si>
  <si>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</si>
  <si>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</si>
  <si>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</si>
  <si>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</si>
  <si>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</si>
  <si>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</si>
  <si>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</si>
  <si>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</si>
  <si>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</si>
  <si>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</si>
  <si>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</si>
  <si>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</si>
  <si>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</si>
  <si>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</si>
  <si>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</si>
  <si>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</si>
  <si>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</si>
  <si>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</si>
  <si>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</si>
  <si>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</si>
  <si>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</si>
  <si>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</si>
  <si>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</si>
  <si>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</si>
  <si>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</si>
  <si>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</si>
  <si>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</si>
  <si>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</si>
  <si>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</si>
  <si>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</si>
  <si>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</si>
  <si>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</si>
  <si>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</si>
  <si>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</si>
  <si>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</si>
  <si>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</si>
  <si>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</si>
  <si>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</si>
  <si>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</si>
  <si>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</si>
  <si>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</si>
  <si>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</si>
  <si>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</si>
  <si>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</si>
  <si>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</si>
  <si>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</si>
  <si>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</si>
  <si>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</si>
  <si>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</si>
  <si>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</si>
  <si>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</si>
  <si>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</si>
  <si>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</si>
  <si>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</si>
  <si>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</si>
  <si>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</si>
  <si>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</si>
  <si>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</si>
  <si>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</si>
  <si>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</si>
  <si>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</si>
  <si>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</si>
  <si>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</si>
  <si>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</si>
  <si>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</si>
  <si>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</si>
  <si>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</si>
  <si>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</si>
  <si>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</si>
  <si>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</si>
  <si>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</si>
  <si>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</si>
  <si>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</si>
  <si>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</si>
  <si>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</si>
  <si>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</si>
  <si>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</si>
  <si>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</si>
  <si>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</si>
  <si>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</si>
  <si>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</si>
  <si>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</si>
  <si>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</si>
  <si>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</si>
  <si>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</si>
  <si>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</si>
  <si>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</si>
  <si>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</si>
  <si>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</si>
  <si>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</si>
  <si>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</si>
  <si>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</si>
  <si>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</si>
  <si>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</si>
  <si>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</si>
  <si>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</si>
  <si>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</si>
  <si>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</si>
  <si>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</si>
  <si>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</si>
  <si>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</si>
  <si>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</si>
  <si>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</si>
  <si>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</si>
  <si>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</si>
  <si>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</si>
  <si>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</si>
  <si>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</si>
  <si>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</si>
  <si>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</si>
  <si>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</si>
  <si>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</si>
  <si>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</si>
  <si>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</si>
  <si>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</si>
  <si>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</si>
  <si>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</si>
  <si>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</si>
  <si>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</si>
  <si>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</si>
  <si>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</si>
  <si>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</si>
  <si>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</si>
  <si>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</si>
  <si>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</si>
  <si>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</si>
  <si>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</si>
  <si>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</si>
  <si>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</si>
  <si>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</si>
  <si>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</si>
  <si>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</si>
  <si>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</si>
  <si>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</si>
  <si>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</si>
  <si>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</si>
  <si>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</si>
  <si>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</si>
  <si>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</si>
  <si>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</si>
  <si>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</si>
  <si>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</si>
  <si>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</si>
  <si>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</si>
  <si>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</si>
  <si>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</si>
  <si>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</si>
  <si>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</si>
  <si>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</si>
  <si>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</si>
  <si>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</si>
  <si>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</si>
  <si>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</si>
  <si>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</si>
  <si>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</si>
  <si>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</si>
  <si>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</si>
  <si>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</si>
  <si>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</si>
  <si>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</si>
  <si>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</si>
  <si>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</si>
  <si>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</si>
  <si>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</si>
  <si>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</si>
  <si>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</si>
  <si>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</si>
  <si>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</si>
  <si>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</si>
  <si>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</si>
  <si>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</si>
  <si>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</si>
  <si>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</si>
  <si>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</si>
  <si>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</si>
  <si>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</si>
  <si>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</si>
  <si>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</si>
  <si>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</si>
  <si>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</si>
  <si>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</si>
  <si>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</si>
  <si>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</si>
  <si>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</si>
  <si>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</si>
  <si>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</si>
  <si>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</si>
  <si>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</si>
  <si>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</si>
  <si>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</si>
  <si>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</si>
  <si>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</si>
  <si>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</si>
  <si>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</si>
  <si>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</si>
  <si>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</si>
  <si>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</si>
  <si>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</si>
  <si>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</si>
  <si>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</si>
  <si>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</si>
  <si>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</si>
  <si>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</si>
  <si>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</si>
  <si>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</si>
  <si>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</si>
  <si>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</si>
  <si>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</si>
  <si>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</si>
  <si>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</si>
  <si>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</si>
  <si>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</si>
  <si>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</si>
  <si>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</si>
  <si>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</si>
  <si>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</si>
  <si>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</si>
  <si>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</si>
  <si>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</si>
  <si>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</si>
  <si>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</si>
  <si>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</si>
  <si>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</si>
  <si>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</si>
  <si>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</si>
  <si>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</si>
  <si>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</si>
  <si>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</si>
  <si>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</si>
  <si>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</si>
  <si>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</si>
  <si>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</si>
  <si>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</si>
  <si>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</si>
  <si>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</si>
  <si>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</si>
  <si>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</si>
  <si>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</si>
  <si>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</si>
  <si>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</si>
  <si>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</si>
  <si>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</si>
  <si>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</si>
  <si>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</si>
  <si>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</si>
  <si>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</si>
  <si>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</si>
  <si>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</si>
  <si>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</si>
  <si>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</si>
  <si>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</si>
  <si>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</si>
  <si>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</si>
  <si>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</si>
  <si>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</si>
  <si>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</si>
  <si>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</si>
  <si>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</si>
  <si>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</si>
  <si>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</si>
  <si>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</si>
  <si>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</si>
  <si>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</si>
  <si>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</si>
  <si>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</si>
  <si>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</si>
  <si>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</si>
  <si>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</si>
  <si>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</si>
  <si>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</si>
  <si>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</si>
  <si>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</si>
  <si>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</si>
  <si>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</si>
  <si>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</si>
  <si>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</si>
  <si>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</si>
  <si>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</si>
  <si>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</si>
  <si>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</si>
  <si>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</si>
  <si>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</si>
  <si>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</si>
  <si>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</si>
  <si>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</si>
  <si>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</si>
  <si>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</si>
  <si>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</si>
  <si>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</si>
  <si>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</si>
  <si>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</si>
  <si>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</si>
  <si>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</si>
  <si>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</si>
  <si>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</si>
  <si>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</si>
  <si>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</si>
  <si>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</si>
  <si>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</si>
  <si>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</si>
  <si>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</si>
  <si>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</si>
  <si>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</si>
  <si>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</si>
  <si>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</si>
  <si>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</si>
  <si>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</si>
  <si>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</si>
  <si>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</si>
  <si>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</si>
  <si>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</si>
  <si>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</si>
  <si>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</si>
  <si>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</si>
  <si>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</si>
  <si>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</si>
  <si>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</si>
  <si>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</si>
  <si>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</si>
  <si>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</si>
  <si>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</si>
  <si>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</si>
  <si>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</si>
  <si>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</si>
  <si>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</si>
  <si>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</si>
  <si>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</si>
  <si>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</si>
  <si>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</si>
  <si>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</si>
  <si>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</si>
  <si>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</si>
  <si>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</si>
  <si>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</si>
  <si>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</si>
  <si>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</si>
  <si>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</si>
  <si>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</si>
  <si>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</si>
  <si>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</si>
  <si>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</si>
  <si>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</si>
  <si>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</si>
  <si>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</si>
  <si>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</si>
  <si>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</si>
  <si>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</si>
  <si>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</si>
  <si>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</si>
  <si>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</si>
  <si>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</si>
  <si>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</si>
  <si>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</si>
  <si>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</si>
  <si>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</si>
  <si>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</si>
  <si>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</si>
  <si>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</si>
  <si>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</si>
  <si>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</si>
  <si>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</si>
  <si>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</si>
  <si>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</si>
  <si>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</si>
  <si>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</si>
  <si>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</si>
  <si>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</si>
  <si>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</si>
  <si>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</si>
  <si>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</si>
  <si>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</si>
  <si>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</si>
  <si>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</si>
  <si>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</si>
  <si>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</si>
  <si>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</si>
  <si>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</si>
  <si>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</si>
  <si>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</si>
  <si>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</si>
  <si>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</si>
  <si>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</si>
  <si>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</si>
  <si>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</si>
  <si>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</si>
  <si>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</si>
  <si>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</si>
  <si>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</si>
  <si>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</si>
  <si>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</si>
  <si>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</si>
  <si>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</si>
  <si>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</si>
  <si>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</si>
  <si>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</si>
  <si>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</si>
  <si>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</si>
  <si>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</si>
  <si>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</si>
  <si>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</si>
  <si>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</si>
  <si>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</si>
  <si>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</si>
  <si>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</si>
  <si>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</si>
  <si>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</si>
  <si>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</si>
  <si>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</si>
  <si>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</si>
  <si>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</si>
  <si>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</si>
  <si>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</si>
  <si>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</si>
  <si>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</si>
  <si>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</si>
  <si>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</si>
  <si>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</si>
  <si>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</si>
  <si>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</si>
  <si>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</si>
  <si>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</si>
  <si>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</si>
  <si>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</si>
  <si>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</si>
  <si>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</si>
  <si>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</si>
  <si>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</si>
  <si>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</si>
  <si>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</si>
  <si>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</si>
  <si>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</si>
  <si>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</si>
  <si>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</si>
  <si>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</si>
  <si>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</si>
  <si>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</si>
  <si>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</si>
  <si>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</si>
  <si>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</si>
  <si>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</si>
  <si>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</si>
  <si>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</si>
  <si>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</si>
  <si>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</si>
  <si>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</si>
  <si>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</si>
  <si>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</si>
  <si>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</si>
  <si>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</si>
  <si>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</si>
  <si>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</si>
  <si>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</si>
  <si>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</si>
  <si>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</si>
  <si>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</si>
  <si>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</si>
  <si>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</si>
  <si>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</si>
  <si>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</si>
  <si>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</si>
  <si>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</si>
  <si>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</si>
  <si>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</si>
  <si>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</si>
  <si>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</si>
  <si>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</si>
  <si>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</si>
  <si>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</si>
  <si>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</si>
  <si>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</si>
  <si>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</si>
  <si>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</si>
  <si>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</si>
  <si>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</si>
  <si>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</si>
  <si>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</si>
  <si>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</si>
  <si>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</si>
  <si>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</si>
  <si>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</si>
  <si>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</si>
  <si>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</si>
  <si>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</si>
  <si>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</si>
  <si>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</si>
  <si>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</si>
  <si>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</si>
  <si>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</si>
  <si>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</si>
  <si>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</si>
  <si>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</si>
  <si>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</si>
  <si>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</si>
  <si>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</si>
  <si>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</si>
  <si>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</si>
  <si>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</si>
  <si>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</si>
  <si>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</si>
  <si>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</si>
  <si>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</si>
  <si>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</si>
  <si>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</si>
  <si>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</si>
  <si>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</si>
  <si>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</si>
  <si>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</si>
  <si>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</si>
  <si>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</si>
  <si>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</si>
  <si>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</si>
  <si>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</si>
  <si>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</si>
  <si>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</si>
  <si>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</si>
  <si>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</si>
  <si>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</si>
  <si>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</si>
  <si>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</si>
  <si>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</si>
  <si>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</si>
  <si>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</si>
  <si>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</si>
  <si>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</si>
  <si>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</si>
  <si>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</si>
  <si>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</si>
  <si>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</si>
  <si>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</si>
  <si>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</si>
  <si>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</si>
  <si>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</si>
  <si>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</si>
  <si>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</si>
  <si>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</si>
  <si>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</si>
  <si>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</si>
  <si>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</si>
  <si>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</si>
  <si>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</si>
  <si>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</si>
  <si>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</si>
  <si>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</si>
  <si>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</si>
  <si>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</si>
  <si>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</si>
  <si>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</si>
  <si>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</si>
  <si>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</si>
  <si>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</si>
  <si>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</si>
  <si>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</si>
  <si>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</si>
  <si>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</si>
  <si>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</si>
  <si>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</si>
  <si>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</si>
  <si>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</si>
  <si>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</si>
  <si>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</si>
  <si>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</si>
  <si>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</si>
  <si>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</si>
  <si>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</si>
  <si>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</si>
  <si>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</si>
  <si>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</si>
  <si>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</si>
  <si>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</si>
  <si>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</si>
  <si>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</si>
  <si>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</si>
  <si>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</si>
  <si>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</si>
  <si>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</si>
  <si>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</si>
  <si>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</si>
  <si>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</si>
  <si>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</si>
  <si>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</si>
  <si>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</si>
  <si>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</si>
  <si>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</si>
  <si>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</si>
  <si>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</si>
  <si>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</si>
  <si>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</si>
  <si>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</si>
  <si>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</si>
  <si>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</si>
  <si>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</si>
  <si>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</si>
  <si>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</si>
  <si>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</si>
  <si>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</si>
  <si>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</si>
  <si>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</si>
  <si>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</si>
  <si>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</si>
  <si>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</si>
  <si>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</si>
  <si>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</si>
  <si>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</si>
  <si>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</si>
  <si>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</si>
  <si>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</si>
  <si>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</si>
  <si>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</si>
  <si>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</si>
  <si>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</si>
  <si>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</si>
  <si>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</si>
  <si>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</si>
  <si>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</si>
  <si>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</si>
  <si>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</si>
  <si>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</si>
  <si>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</si>
  <si>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</si>
  <si>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</si>
  <si>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</si>
  <si>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</si>
  <si>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</si>
  <si>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</si>
  <si>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</si>
  <si>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</si>
  <si>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</si>
  <si>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</si>
  <si>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</si>
  <si>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</si>
  <si>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</si>
  <si>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</si>
  <si>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</si>
  <si>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</si>
  <si>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</si>
  <si>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</si>
  <si>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</si>
  <si>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</si>
  <si>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</si>
  <si>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</si>
  <si>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</si>
  <si>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</si>
  <si>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</si>
  <si>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</si>
  <si>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</si>
  <si>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</si>
  <si>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</si>
  <si>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</si>
  <si>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</si>
  <si>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</si>
  <si>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</si>
  <si>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</si>
  <si>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</si>
  <si>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</si>
  <si>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</si>
  <si>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</si>
  <si>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</si>
  <si>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</si>
  <si>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</si>
  <si>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</si>
  <si>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</si>
  <si>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</si>
  <si>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</si>
  <si>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</si>
  <si>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</si>
  <si>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</si>
  <si>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</si>
  <si>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</si>
  <si>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</si>
  <si>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</si>
  <si>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</si>
  <si>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</si>
  <si>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</si>
  <si>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</si>
  <si>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</si>
  <si>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</si>
  <si>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</si>
  <si>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</si>
  <si>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</si>
  <si>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</si>
  <si>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</si>
  <si>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</si>
  <si>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</si>
  <si>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</si>
  <si>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</si>
  <si>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</si>
  <si>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</si>
  <si>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</si>
  <si>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</si>
  <si>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</si>
  <si>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</si>
  <si>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</si>
  <si>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</si>
  <si>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</si>
  <si>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</si>
  <si>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</si>
  <si>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</si>
  <si>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</si>
  <si>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</si>
  <si>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</si>
  <si>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</si>
  <si>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</si>
  <si>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</si>
  <si>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</si>
  <si>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</si>
  <si>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</si>
  <si>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</si>
  <si>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</si>
  <si>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</si>
  <si>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</si>
  <si>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</si>
  <si>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</si>
  <si>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</si>
  <si>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</si>
  <si>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</si>
  <si>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</si>
  <si>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</si>
  <si>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</si>
  <si>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</si>
  <si>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</si>
  <si>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</si>
  <si>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</si>
  <si>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</si>
  <si>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</si>
  <si>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</si>
  <si>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</si>
  <si>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</si>
  <si>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</si>
  <si>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</si>
  <si>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</si>
  <si>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</si>
  <si>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</si>
  <si>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</si>
  <si>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</si>
  <si>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</si>
  <si>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</si>
  <si>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</si>
  <si>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</si>
  <si>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</si>
  <si>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</si>
  <si>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</si>
  <si>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</si>
  <si>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</si>
  <si>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</si>
  <si>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</si>
  <si>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</si>
  <si>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</si>
  <si>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</si>
  <si>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</si>
  <si>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</si>
  <si>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</si>
  <si>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</si>
  <si>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</si>
  <si>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</si>
  <si>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</si>
  <si>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</si>
  <si>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</si>
  <si>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</si>
  <si>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</si>
  <si>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</si>
  <si>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</si>
  <si>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</si>
  <si>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</si>
  <si>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</si>
  <si>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</si>
  <si>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</si>
  <si>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</si>
  <si>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</si>
  <si>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</si>
  <si>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</si>
  <si>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</si>
  <si>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</si>
  <si>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</si>
  <si>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</si>
  <si>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</si>
  <si>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</si>
  <si>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</si>
  <si>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</si>
  <si>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</si>
  <si>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</si>
  <si>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</si>
  <si>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</si>
  <si>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</si>
  <si>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</si>
  <si>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</si>
  <si>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</si>
  <si>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</si>
  <si>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</si>
  <si>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</si>
  <si>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</si>
  <si>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</si>
  <si>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</si>
  <si>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</si>
  <si>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</si>
  <si>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</si>
  <si>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</si>
  <si>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</si>
  <si>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</si>
  <si>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</si>
  <si>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</si>
  <si>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</si>
  <si>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</si>
  <si>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</si>
  <si>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</si>
  <si>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</si>
  <si>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</si>
  <si>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</si>
  <si>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</si>
  <si>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</si>
  <si>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</si>
  <si>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</si>
  <si>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</si>
  <si>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</si>
  <si>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</si>
  <si>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</si>
  <si>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</si>
  <si>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</si>
  <si>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</si>
  <si>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</si>
  <si>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</si>
  <si>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</si>
  <si>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</si>
  <si>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</si>
  <si>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</si>
  <si>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</si>
  <si>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</si>
  <si>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</si>
  <si>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</si>
  <si>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</si>
  <si>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</si>
  <si>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</si>
  <si>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</si>
  <si>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</si>
  <si>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</si>
  <si>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</si>
  <si>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</si>
  <si>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</si>
  <si>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</si>
  <si>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</si>
  <si>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</si>
  <si>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</si>
  <si>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</si>
  <si>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</si>
  <si>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</si>
  <si>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</si>
  <si>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</si>
  <si>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</si>
  <si>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</si>
  <si>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</si>
  <si>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</si>
  <si>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</si>
  <si>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</si>
  <si>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</si>
  <si>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</si>
  <si>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</si>
  <si>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</si>
  <si>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</si>
  <si>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</si>
  <si>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</si>
  <si>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</si>
  <si>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</si>
  <si>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</si>
  <si>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</si>
  <si>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</si>
  <si>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</si>
  <si>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</si>
  <si>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</si>
  <si>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</si>
  <si>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</si>
  <si>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</si>
  <si>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</si>
  <si>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</si>
  <si>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</si>
  <si>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</si>
  <si>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</si>
  <si>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</si>
  <si>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</si>
  <si>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</si>
  <si>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</si>
  <si>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</si>
  <si>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</si>
  <si>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</si>
  <si>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</si>
  <si>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</si>
  <si>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</si>
  <si>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</si>
  <si>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</si>
  <si>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</si>
  <si>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</si>
  <si>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</si>
  <si>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</si>
  <si>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</si>
  <si>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</si>
  <si>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</si>
  <si>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</si>
  <si>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</si>
  <si>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</si>
  <si>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</si>
  <si>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</si>
  <si>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</si>
  <si>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</si>
  <si>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</si>
  <si>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</si>
  <si>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</si>
  <si>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</si>
  <si>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</si>
  <si>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</si>
  <si>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</si>
  <si>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</si>
  <si>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</si>
  <si>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</si>
  <si>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</si>
  <si>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</si>
  <si>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</si>
  <si>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</si>
  <si>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</si>
  <si>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</si>
  <si>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</si>
  <si>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</si>
  <si>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</si>
  <si>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</si>
  <si>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</si>
  <si>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</si>
  <si>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</si>
  <si>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</si>
  <si>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</si>
  <si>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</si>
  <si>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</si>
  <si>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</si>
  <si>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</si>
  <si>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</si>
  <si>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</si>
  <si>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</si>
  <si>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</si>
  <si>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</si>
  <si>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</si>
  <si>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</si>
  <si>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</si>
  <si>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</si>
  <si>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</si>
  <si>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</si>
  <si>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</si>
  <si>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</si>
  <si>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</si>
  <si>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</si>
  <si>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</si>
  <si>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</si>
  <si>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</si>
  <si>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</si>
  <si>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</si>
  <si>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</si>
  <si>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</si>
  <si>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</si>
  <si>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</si>
  <si>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</si>
  <si>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</si>
  <si>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</si>
  <si>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</si>
  <si>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</si>
  <si>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</si>
  <si>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</si>
  <si>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</si>
  <si>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</si>
  <si>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</si>
  <si>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</si>
  <si>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</si>
  <si>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</si>
  <si>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</si>
  <si>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</si>
  <si>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</si>
  <si>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</si>
  <si>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</si>
  <si>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</si>
  <si>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</si>
  <si>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</si>
  <si>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</si>
  <si>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</si>
  <si>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</si>
  <si>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</si>
  <si>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</si>
  <si>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</si>
  <si>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</si>
  <si>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</si>
  <si>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</si>
  <si>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</si>
  <si>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</si>
  <si>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</si>
  <si>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</si>
  <si>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</si>
  <si>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</si>
  <si>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</si>
  <si>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</si>
  <si>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</si>
  <si>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</si>
  <si>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</si>
  <si>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</si>
  <si>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</si>
  <si>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</si>
  <si>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</si>
  <si>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</si>
  <si>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</si>
  <si>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</si>
  <si>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</si>
  <si>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</si>
  <si>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</si>
  <si>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</si>
  <si>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</si>
  <si>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</si>
  <si>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</si>
  <si>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</si>
  <si>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</si>
  <si>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</si>
  <si>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</si>
  <si>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</si>
  <si>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</si>
  <si>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</si>
  <si>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</si>
  <si>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</si>
  <si>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</si>
  <si>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</si>
  <si>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</si>
  <si>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</si>
  <si>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</si>
  <si>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</si>
  <si>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</si>
  <si>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</si>
  <si>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</si>
  <si>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</si>
  <si>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</si>
  <si>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</si>
  <si>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</si>
  <si>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</si>
  <si>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</si>
  <si>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</si>
  <si>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</si>
  <si>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</si>
  <si>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</si>
  <si>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</si>
  <si>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</si>
  <si>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</si>
  <si>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</si>
  <si>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</si>
  <si>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</si>
  <si>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</si>
  <si>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</si>
  <si>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</si>
  <si>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</si>
  <si>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</si>
  <si>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</si>
  <si>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</si>
  <si>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</si>
  <si>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</si>
  <si>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</si>
  <si>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</si>
  <si>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</si>
  <si>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</si>
  <si>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</si>
  <si>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</si>
  <si>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</si>
  <si>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</si>
  <si>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</si>
  <si>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</si>
  <si>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</si>
  <si>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</si>
  <si>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</si>
  <si>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</si>
  <si>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</si>
  <si>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</si>
  <si>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</si>
  <si>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</si>
  <si>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</si>
  <si>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</si>
  <si>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</si>
  <si>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</si>
  <si>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</si>
  <si>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</si>
  <si>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</si>
  <si>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</si>
  <si>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</si>
  <si>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</si>
  <si>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</si>
  <si>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</si>
  <si>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</si>
  <si>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</si>
  <si>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</si>
  <si>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</si>
  <si>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</si>
  <si>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</si>
  <si>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</si>
  <si>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</si>
  <si>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</si>
  <si>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</si>
  <si>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</si>
  <si>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</si>
  <si>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</si>
  <si>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</si>
  <si>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</si>
  <si>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</si>
  <si>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</si>
  <si>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</si>
  <si>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</si>
  <si>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</si>
  <si>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</si>
  <si>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</si>
  <si>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</si>
  <si>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</si>
  <si>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</si>
  <si>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</si>
  <si>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</si>
  <si>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</si>
  <si>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</si>
  <si>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</si>
  <si>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</si>
  <si>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</si>
  <si>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</si>
  <si>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</si>
  <si>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</si>
  <si>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</si>
  <si>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</si>
  <si>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</si>
  <si>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</si>
  <si>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</si>
  <si>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</si>
  <si>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</si>
  <si>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</si>
  <si>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</si>
  <si>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</si>
  <si>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</si>
  <si>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</si>
  <si>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</si>
  <si>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</si>
  <si>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</si>
  <si>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</si>
  <si>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</si>
  <si>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</si>
  <si>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</si>
  <si>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</si>
  <si>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</si>
  <si>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</si>
  <si>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</si>
  <si>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</si>
  <si>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</si>
  <si>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</si>
  <si>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</si>
  <si>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</si>
  <si>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</si>
  <si>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</si>
  <si>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</si>
  <si>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</si>
  <si>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</si>
  <si>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</si>
  <si>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</si>
  <si>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</si>
  <si>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</si>
  <si>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</si>
  <si>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</si>
  <si>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</si>
  <si>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</si>
  <si>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</si>
  <si>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</si>
  <si>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</si>
  <si>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</si>
  <si>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</si>
  <si>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</si>
  <si>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</si>
  <si>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</si>
  <si>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</si>
  <si>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</si>
  <si>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</si>
  <si>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</si>
  <si>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</si>
  <si>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</si>
  <si>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</si>
  <si>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</si>
  <si>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</si>
  <si>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</si>
  <si>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</si>
  <si>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</si>
  <si>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</si>
  <si>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</si>
  <si>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</si>
  <si>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</si>
  <si>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</si>
  <si>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</si>
  <si>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</si>
  <si>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</si>
  <si>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</si>
  <si>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</si>
  <si>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</si>
  <si>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</si>
  <si>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</si>
  <si>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</si>
  <si>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</si>
  <si>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</si>
  <si>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</si>
  <si>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</si>
  <si>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</si>
  <si>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</si>
  <si>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</si>
  <si>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</si>
  <si>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</si>
  <si>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</si>
  <si>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</si>
  <si>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</si>
  <si>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</si>
  <si>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</si>
  <si>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</si>
  <si>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</si>
  <si>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</si>
  <si>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</si>
  <si>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</si>
  <si>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</si>
  <si>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</si>
  <si>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</si>
  <si>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</si>
  <si>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</si>
  <si>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</si>
  <si>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</si>
  <si>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</si>
  <si>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</si>
  <si>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</si>
  <si>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</si>
  <si>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</si>
  <si>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</si>
  <si>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</si>
  <si>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</si>
  <si>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</si>
  <si>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</si>
  <si>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</si>
  <si>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</si>
  <si>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</si>
  <si>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</si>
  <si>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</si>
  <si>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</si>
  <si>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</si>
  <si>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</si>
  <si>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</si>
  <si>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</si>
  <si>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</si>
  <si>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</si>
  <si>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</si>
  <si>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</si>
  <si>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</si>
  <si>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</si>
  <si>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</si>
  <si>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</si>
  <si>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</si>
  <si>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</si>
  <si>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</si>
  <si>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</si>
  <si>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</si>
  <si>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</si>
  <si>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</si>
  <si>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</si>
  <si>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</si>
  <si>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</si>
  <si>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</si>
  <si>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</si>
  <si>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</si>
  <si>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</si>
  <si>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</si>
  <si>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</si>
  <si>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</si>
  <si>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</si>
  <si>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</si>
  <si>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</si>
  <si>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</si>
  <si>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</si>
  <si>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</si>
  <si>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</si>
  <si>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</si>
  <si>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</si>
  <si>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</si>
  <si>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</si>
  <si>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</si>
  <si>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</si>
  <si>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</si>
  <si>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</si>
  <si>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</si>
  <si>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</si>
  <si>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</si>
  <si>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</si>
  <si>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</si>
  <si>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</si>
  <si>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</si>
  <si>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</si>
  <si>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</si>
  <si>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</si>
  <si>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</si>
  <si>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</si>
  <si>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</si>
  <si>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</si>
  <si>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</si>
  <si>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</si>
  <si>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</si>
  <si>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</si>
  <si>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</si>
  <si>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</si>
  <si>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</si>
  <si>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</si>
  <si>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</si>
  <si>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</si>
  <si>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</si>
  <si>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</si>
  <si>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</si>
  <si>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</si>
  <si>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</si>
  <si>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</si>
  <si>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</si>
  <si>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</si>
  <si>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</si>
  <si>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</si>
  <si>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</si>
  <si>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</si>
  <si>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</si>
  <si>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</si>
  <si>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</si>
  <si>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</si>
  <si>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</si>
  <si>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</si>
  <si>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</si>
  <si>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</si>
  <si>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</si>
  <si>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</si>
  <si>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</si>
  <si>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</si>
  <si>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</si>
  <si>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</si>
  <si>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</si>
  <si>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</si>
  <si>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</si>
  <si>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</si>
  <si>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</si>
  <si>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</si>
  <si>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</si>
  <si>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</si>
  <si>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</si>
  <si>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</si>
  <si>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</si>
  <si>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</si>
  <si>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</si>
  <si>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</si>
  <si>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</si>
  <si>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</si>
  <si>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</si>
  <si>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</si>
  <si>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</si>
  <si>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</si>
  <si>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</si>
  <si>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</si>
  <si>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</si>
  <si>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</si>
  <si>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</si>
  <si>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</si>
  <si>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</si>
  <si>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</si>
  <si>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</si>
  <si>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</si>
  <si>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</si>
  <si>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</si>
  <si>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</si>
  <si>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</si>
  <si>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</si>
  <si>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</si>
  <si>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</si>
  <si>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</si>
  <si>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</si>
  <si>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</si>
  <si>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</si>
  <si>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</si>
  <si>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</si>
  <si>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</si>
  <si>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</si>
  <si>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</si>
  <si>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</si>
  <si>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</si>
  <si>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</si>
  <si>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</si>
  <si>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</si>
  <si>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</si>
  <si>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</si>
  <si>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</si>
  <si>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</si>
  <si>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</si>
  <si>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</si>
  <si>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</si>
  <si>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</si>
  <si>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</si>
  <si>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</si>
  <si>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</si>
  <si>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PCM-20251116-00000202</t>
  </si>
  <si>
    <t xml:space="preserve">was  access night issue located at USF area /60 min </t>
  </si>
  <si>
    <t>PCM-20251116-00000440</t>
  </si>
  <si>
    <t>30 min</t>
  </si>
  <si>
    <t xml:space="preserve">no pcm </t>
  </si>
  <si>
    <t>jed0599</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</si>
  <si>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</si>
  <si>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</si>
  <si>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</si>
  <si>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</si>
  <si>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</si>
  <si>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</si>
  <si>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</si>
  <si>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</si>
  <si>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</si>
  <si>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</si>
  <si>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</si>
  <si>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</si>
  <si>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20 min</t>
  </si>
  <si>
    <t>PCM-20251116-00000422</t>
  </si>
  <si>
    <t>EM team moved need 45 min</t>
  </si>
  <si>
    <t>PCM-20251116-00000457</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</si>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</sst>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314.33268078703986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0.19794699074554956</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45977.281106712966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45977.281106712966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45977.281106712966</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45977.281106712966</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45977.281106712966</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45977.281106712966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45977.281106712966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45977.281106712966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45977.281106712966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45977.281106712966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45977.281106712966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45977.281106712966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45977.281106712966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45977.281106712966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45977.281106712966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45977.281106712966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45977.281106712966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45977.281106712966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45977.281106712966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45977.281106712966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45977.281106712966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45977.281106712966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45977.281106712966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45977.281106712966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45977.281106712966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45977.281106712966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45977.281106712966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45977.281106712966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45977.281106712966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45977.281106712966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45977.281106712966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45977.281106712966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45977.281106712966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45977.281106712966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45977.281106712966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45977.281106712966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45977.281106712966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45977.281106712966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45977.281106712966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45977.281106712966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45977.281106712966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45977.281106712966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45977.281106712966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45977.281106712966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45977.281106712966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45977.281106712966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45977.281106712966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45977.281106712966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45977.281106712966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45977.281106712966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45977.281106712966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45977.281106712966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45977.281106712966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45977.281106712966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45977.281106712966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45977.281106712966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45977.281106712966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45977.281106712966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45977.281106712966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45977.281106712966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45977.281106712966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45977.281106712966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45977.281106712966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45977.281106712966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45977.281106712966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45977.281106712966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45977.281106712966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45977.281106712966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45977.281106712966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45977.281106712966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45977.281106712966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45977.281106712966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45977.281106712966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45977.281106712966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45977.281106712966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45977.281106712966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45977.281106712966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45977.281106712966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45977.281106712966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45977.281106712966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45977.281106712966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45977.281106712966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45977.281106712966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45977.281106712966</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152.28126875000453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0.84476412037474802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0.55801643518498167</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0.34858356481709052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0.26218310185504379</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45977.281106712966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45977.281106712966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45977.281106712966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45977.281106712966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45977.281106712966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45977.281106712966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45977.281106712966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45977.281106712966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45977.281106712966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45977.281106712966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45977.281106712966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45977.281106712966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45977.281106712966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45977.281106712966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45977.281106712966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45977.281106712966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45977.281106712966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45977.281106712966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45977.281106712966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45977.281106712966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45977.281106712966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45977.281106712966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45977.281106712966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45977.281106712966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45977.281106712966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45977.281106712966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45977.281106712966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45977.281106712966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45977.281106712966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45977.281106712966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45977.281106712966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45977.281106712966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45977.281106712966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45977.281106712966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45977.281106712966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45977.281106712966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45977.281106712966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45977.281106712966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45977.281106712966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45977.281106712966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45977.281106712966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45977.281106712966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45977.281106712966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45977.281106712966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45977.281106712966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45977.281106712966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45977.281106712966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45977.281106712966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45977.281106712966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45977.281106712966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45977.281106712966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45977.281106712966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45977.281106712966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45977.281106712966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45977.281106712966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45977.281106712966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45977.281106712966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45977.281106712966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45977.281106712966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45977.281106712966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45977.281106712966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45977.281106712966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45977.281106712966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45977.281106712966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45977.281106712966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45977.281106712966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45977.281106712966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45977.281106712966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45977.281106712966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45977.281106712966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45977.281106712966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45977.281106712966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45977.281106712966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45977.281106712966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45977.281106712966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45977.281106712966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45977.281106712966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45977.281106712966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45977.281106712966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45977.281106712966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45977.281106712966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45977.281106712966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45977.281106712966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45977.281106712966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45977.281106712966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45977.281106712966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45977.281106712966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45977.281106712966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45977.281106712966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45977.281106712966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45977.281106712966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45977.281106712966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45977.281106712966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45977.281106712966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45977.281106712966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45977.281106712966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45977.281106712966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45977.281106712966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45977.281106712966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45977.281106712966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45977.281106712966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45977.281106712966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45977.281106712966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45977.281106712966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45977.281106712966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45977.281106712966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45977.281106712966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45977.281106712966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45977.281106712966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45977.281106712966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45977.281106712966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45977.281106712966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45977.281106712966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45977.281106712966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45977.281106712966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45977.281106712966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45977.281106712966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45977.281106712966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45977.281106712966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45977.281106712966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45977.281106712966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45977.281106712966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45977.281106712966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45977.281106712966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45977.281106712966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45977.281106712966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45977.281106712966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45977.281106712966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45977.281106712966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45977.281106712966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45977.281106712966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45977.281106712966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45977.281106712966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45977.281106712966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45977.281106712966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45977.281106712966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45977.281106712966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45977.281106712966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45977.281106712966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45977.281106712966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45977.281106712966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45977.281106712966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45977.281106712966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45977.281106712966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45977.281106712966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45977.281106712966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45977.281106712966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45977.281106712966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45977.281106712966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45977.281106712966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45977.281106712966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45977.281106712966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45977.281106712966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45977.281106712966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45977.281106712966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45977.281106712966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45977.281106712966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45977.281106712966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45977.281106712966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45977.281106712966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45977.281106712966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45977.281106712966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45977.281106712966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45977.281106712966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45977.281106712966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45977.281106712966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45977.281106712966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45977.281106712966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45977.281106712966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45977.281106712966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45977.281106712966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45977.281106712966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45977.281106712966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45977.281106712966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45977.281106712966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45977.281106712966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45977.281106712966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45977.281106712966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45977.281106712966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45977.281106712966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45977.281106712966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45977.281106712966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45977.281106712966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45977.281106712966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45977.281106712966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45977.281106712966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45977.281106712966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45977.281106712966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45977.281106712966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45977.281106712966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45977.281106712966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45977.281106712966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45977.281106712966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45977.281106712966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45977.281106712966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45977.281106712966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45977.281106712966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45977.281106712966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45977.281106712966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45977.281106712966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45977.281106712966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45977.281106712966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45977.281106712966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45977.281106712966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45977.281106712966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45977.281106712966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45977.281106712966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45977.281106712966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45977.281106712966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45977.281106712966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45977.281106712966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45977.281106712966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45977.281106712966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45977.281106712966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45977.281106712966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45977.281106712966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45977.281106712966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45977.281106712966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45977.281106712966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45977.281106712966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45977.281106712966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45977.281106712966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45977.281106712966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45977.281106712966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45977.281106712966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45977.281106712966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45977.281106712966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45977.281106712966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45977.281106712966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45977.281106712966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45977.281106712966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45977.281106712966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45977.281106712966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45977.281106712966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45977.281106712966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45977.281106712966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45977.281106712966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45977.281106712966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45977.281106712966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45977.281106712966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45977.281106712966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45977.281106712966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45977.281106712966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45977.281106712966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45977.281106712966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45977.281106712966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45977.281106712966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45977.281106712966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45977.281106712966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45977.281106712966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45977.281106712966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45977.281106712966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45977.281106712966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45977.281106712966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45977.281106712966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45977.281106712966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45977.281106712966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45977.281106712966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45977.281106712966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45977.281106712966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45977.281106712966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45977.281106712966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45977.281106712966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45977.281106712966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45977.281106712966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45977.281106712966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45977.281106712966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45977.281106712966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45977.281106712966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45977.281106712966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45977.281106712966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45977.281106712966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45977.281106712966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45977.281106712966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45977.281106712966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45977.281106712966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45977.281106712966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45977.281106712966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45977.281106712966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45977.281106712966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45977.281106712966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45977.281106712966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45977.281106712966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45977.281106712966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45977.281106712966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45977.281106712966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45977.281106712966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45977.281106712966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45977.281106712966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45977.281106712966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45977.281106712966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45977.281106712966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45977.281106712966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45977.281106712966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45977.281106712966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45977.281106712966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45977.281106712966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45977.281106712966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45977.281106712966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45977.281106712966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45977.281106712966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45977.281106712966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45977.281106712966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45977.281106712966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45977.281106712966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45977.281106712966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45977.281106712966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45977.281106712966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45977.281106712966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45977.281106712966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45977.281106712966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45977.281106712966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45977.281106712966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45977.281106712966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45977.281106712966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45977.281106712966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45977.281106712966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45977.281106712966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45977.281106712966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45977.281106712966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45977.281106712966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45977.281106712966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45977.281106712966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45977.281106712966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45977.281106712966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45977.281106712966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45977.281106712966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45977.281106712966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45977.281106712966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45977.281106712966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45977.281106712966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45977.281106712966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45977.281106712966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45977.281106712966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45977.281106712966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45977.281106712966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45977.281106712966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45977.281106712966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45977.281106712966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45977.281106712966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45977.281106712966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45977.281106712966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45977.281106712966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45977.281106712966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45977.281106712966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45977.281106712966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45977.281106712966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45977.281106712966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45977.281106712966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45977.281106712966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45977.281106712966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45977.281106712966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45977.281106712966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45977.281106712966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45977.281106712966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45977.281106712966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45977.281106712966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45977.281106712966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45977.281106712966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45977.281106712966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45977.281106712966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45977.281106712966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45977.281106712966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45977.281106712966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45977.281106712966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45977.281106712966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45977.281106712966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45977.281106712966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45977.281106712966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45977.281106712966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45977.281106712966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45977.281106712966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45977.281106712966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45977.281106712966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45977.281106712966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45977.281106712966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45977.281106712966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45977.281106712966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45977.281106712966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45977.281106712966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45977.281106712966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45977.281106712966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45977.281106712966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45977.281106712966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45977.281106712966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45977.281106712966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45977.281106712966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45977.281106712966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45977.281106712966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45977.281106712966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45977.281106712966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45977.281106712966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45977.281106712966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45977.281106712966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45977.281106712966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45977.281106712966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45977.281106712966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45977.281106712966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45977.281106712966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45977.281106712966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45977.281106712966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45977.281106712966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45977.281106712966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45977.281106712966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45977.281106712966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45977.281106712966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45977.281106712966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45977.281106712966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45977.281106712966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45977.281106712966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45977.281106712966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45977.281106712966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45977.281106712966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45977.281106712966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45977.281106712966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45977.281106712966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45977.281106712966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45977.281106712966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45977.281106712966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45977.281106712966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45977.281106712966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45977.281106712966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45977.281106712966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45977.281106712966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45977.281106712966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45977.281106712966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45977.281106712966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45977.281106712966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45977.281106712966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45977.281106712966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45977.281106712966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45977.281106712966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45977.281106712966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45977.281106712966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45977.281106712966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45977.281106712966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45977.281106712966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45977.281106712966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45977.281106712966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45977.281106712966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45977.281106712966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45977.281106712966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45977.281106712966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45977.281106712966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45977.281106712966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45977.281106712966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45977.281106712966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45977.281106712966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45977.281106712966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45977.281106712966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45977.281106712966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45977.281106712966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45977.281106712966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45977.281106712966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45977.281106712966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45977.281106712966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45977.281106712966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45977.281106712966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45977.281106712966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45977.281106712966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45977.281106712966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45977.281106712966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45977.281106712966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45977.281106712966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45977.281106712966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45977.281106712966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45977.281106712966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45977.281106712966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45977.281106712966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45977.281106712966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45977.281106712966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45977.281106712966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45977.281106712966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45977.281106712966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45977.281106712966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45977.281106712966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45977.281106712966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45977.281106712966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45977.281106712966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45977.281106712966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45977.281106712966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45977.281106712966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45977.281106712966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45977.281106712966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45977.281106712966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45977.281106712966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45977.281106712966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45977.281106712966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45977.281106712966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45977.281106712966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45977.281106712966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45977.281106712966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45977.281106712966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45977.281106712966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45977.281106712966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45977.281106712966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45977.281106712966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45977.281106712966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45977.281106712966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45977.281106712966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45977.281106712966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45977.281106712966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45977.281106712966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45977.281106712966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45977.281106712966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45977.281106712966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45977.281106712966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45977.281106712966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45977.281106712966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45977.281106712966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45977.281106712966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45977.281106712966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45977.281106712966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45977.281106712966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45977.281106712966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45977.281106712966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45977.281106712966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45977.281106712966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45977.281106712966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45977.281106712966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45977.281106712966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45977.281106712966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45977.281106712966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45977.281106712966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45977.281106712966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45977.281106712966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45977.281106712966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45977.281106712966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45977.281106712966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45977.281106712966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45977.281106712966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45977.281106712966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45977.281106712966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45977.281106712966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45977.281106712966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45977.281106712966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45977.281106712966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45977.281106712966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45977.281106712966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45977.281106712966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45977.281106712966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45977.281106712966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45977.281106712966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45977.281106712966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45977.281106712966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45977.281106712966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45977.281106712966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45977.281106712966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45977.281106712966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45977.281106712966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45977.281106712966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45977.281106712966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45977.281106712966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45977.281106712966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45977.281106712966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45977.281106712966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45977.281106712966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45977.281106712966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45977.281106712966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45977.281106712966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45977.281106712966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45977.281106712966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45977.281106712966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45977.281106712966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45977.281106712966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45977.281106712966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45977.281106712966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45977.281106712966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45977.281106712966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45977.281106712966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45977.281106712966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45977.281106712966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45977.281106712966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45977.281106712966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45977.281106712966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45977.281106712966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45977.281106712966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45977.281106712966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45977.281106712966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45977.281106712966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45977.281106712966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45977.281106712966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45977.281106712966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45977.281106712966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45977.281106712966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45977.281106712966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45977.281106712966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45977.281106712966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45977.281106712966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45977.281106712966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45977.281106712966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45977.281106712966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45977.281106712966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45977.281106712966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45977.281106712966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45977.281106712966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45977.281106712966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45977.281106712966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45977.281106712966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45977.281106712966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45977.281106712966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45977.281106712966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45977.281106712966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45977.281106712966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45977.281106712966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45977.281106712966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45977.281106712966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45977.281106712966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45977.281106712966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45977.281106712966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45977.281106712966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45977.281106712966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45977.281106712966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45977.281106712966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45977.281106712966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45977.281106712966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45977.281106712966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45977.281106712966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45977.281106712966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45977.281106712966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45977.281106712966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45977.281106712966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45977.281106712966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45977.281106712966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45977.281106712966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45977.281106712966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45977.281106712966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45977.281106712966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45977.281106712966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45977.281106712966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45977.281106712966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45977.281106712966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45977.281106712966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45977.281106712966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45977.281106712966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45977.281106712966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45977.281106712966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45977.281106712966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45977.281106712966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45977.281106712966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45977.281106712966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45977.281106712966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45977.281106712966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45977.281106712966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45977.281106712966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45977.281106712966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45977.281106712966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45977.281106712966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45977.281106712966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45977.281106712966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45977.281106712966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45977.281106712966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45977.281106712966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45977.281106712966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45977.281106712966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45977.281106712966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45977.281106712966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45977.281106712966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45977.281106712966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45977.281106712966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45977.281106712966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45977.281106712966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45977.281106712966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45977.281106712966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45977.281106712966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45977.281106712966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45977.281106712966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45977.281106712966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45977.281106712966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45977.281106712966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45977.281106712966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45977.281106712966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45977.281106712966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45977.281106712966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45977.281106712966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45977.281106712966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45977.281106712966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45977.281106712966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45977.281106712966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45977.281106712966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45977.281106712966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45977.281106712966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45977.281106712966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45977.281106712966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45977.281106712966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45977.281106712966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45977.281106712966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45977.281106712966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45977.281106712966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45977.281106712966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45977.281106712966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45977.281106712966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45977.281106712966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45977.281106712966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45977.281106712966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45977.281106712966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45977.281106712966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45977.281106712966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45977.281106712966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45977.281106712966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45977.281106712966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45977.281106712966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45977.281106712966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45977.281106712966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45977.281106712966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45977.281106712966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45977.281106712966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45977.281106712966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45977.281106712966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45977.281106712966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45977.281106712966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45977.281106712966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45977.281106712966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45977.281106712966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45977.281106712966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45977.281106712966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45977.281106712966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45977.281106712966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45977.281106712966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45977.281106712966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45977.281106712966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45977.281106712966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45977.281106712966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45977.281106712966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45977.281106712966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45977.281106712966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45977.281106712966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45977.281106712966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45977.281106712966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45977.281106712966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45977.281106712966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45977.281106712966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45977.281106712966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45977.281106712966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45977.281106712966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45977.281106712966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45977.281106712966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45977.281106712966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45977.281106712966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45977.281106712966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45977.281106712966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45977.281106712966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45977.281106712966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45977.281106712966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45977.281106712966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45977.281106712966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45977.281106712966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45977.281106712966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45977.281106712966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45977.281106712966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45977.281106712966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45977.281106712966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45977.281106712966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45977.281106712966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45977.281106712966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45977.281106712966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45977.281106712966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45977.281106712966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45977.281106712966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45977.281106712966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45977.281106712966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45977.281106712966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45977.281106712966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45977.281106712966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45977.281106712966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45977.281106712966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45977.281106712966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45977.281106712966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45977.281106712966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45977.281106712966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45977.281106712966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45977.281106712966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45977.281106712966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45977.281106712966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45977.281106712966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45977.281106712966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45977.281106712966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45977.281106712966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45977.281106712966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45977.281106712966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45977.281106712966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45977.281106712966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45977.281106712966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45977.281106712966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45977.281106712966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45977.281106712966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45977.281106712966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45977.281106712966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45977.281106712966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45977.281106712966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45977.281106712966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45977.281106712966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45977.281106712966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45977.281106712966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45977.281106712966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45977.281106712966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45977.281106712966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45977.281106712966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45977.281106712966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45977.281106712966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45977.281106712966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45977.281106712966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45977.281106712966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45977.281106712966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45977.281106712966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45977.281106712966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45977.281106712966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45977.281106712966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45977.281106712966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45977.281106712966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45977.281106712966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45977.281106712966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45977.281106712966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45977.281106712966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45977.281106712966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45977.281106712966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45977.281106712966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45977.281106712966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45977.281106712966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45977.281106712966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45977.281106712966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45977.281106712966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45977.281106712966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45977.281106712966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45977.281106712966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45977.281106712966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45977.281106712966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45977.281106712966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45977.281106712966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45977.281106712966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45977.281106712966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45977.281106712966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45977.281106712966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45977.281106712966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45977.281106712966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45977.281106712966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45977.281106712966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45977.281106712966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45977.281106712966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45977.281106712966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45977.281106712966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45977.281106712966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45977.281106712966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45977.281106712966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45977.281106712966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45977.281106712966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45977.281106712966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45977.281106712966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45977.281106712966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45977.281106712966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45977.281106712966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45977.281106712966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45977.281106712966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45977.281106712966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45977.281106712966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45977.281106712966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45977.281106712966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45977.281106712966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45977.281106712966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45977.281106712966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45977.281106712966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45977.281106712966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45977.281106712966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45977.281106712966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45977.281106712966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45977.281106712966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45977.281106712966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45977.281106712966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45977.281106712966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45977.281106712966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45977.281106712966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45977.281106712966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45977.281106712966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45977.281106712966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45977.281106712966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45977.281106712966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45977.281106712966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45977.281106712966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45977.281106712966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45977.281106712966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45977.281106712966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45977.281106712966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45977.281106712966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45977.281106712966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45977.281106712966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45977.281106712966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45977.281106712966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45977.281106712966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45977.281106712966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45977.281106712966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45977.281106712966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45977.281106712966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45977.281106712966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45977.281106712966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45977.281106712966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45977.281106712966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45977.281106712966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45977.281106712966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45977.281106712966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45977.281106712966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45977.281106712966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45977.281106712966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45977.281106712966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45977.281106712966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45977.281106712966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45977.281106712966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45977.281106712966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45977.281106712966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45977.281106712966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45977.281106712966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45977.281106712966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45977.281106712966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45977.281106712966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45977.281106712966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45977.281106712966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45977.281106712966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45977.281106712966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45977.281106712966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45977.281106712966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45977.281106712966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45977.281106712966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45977.281106712966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45977.281106712966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45977.281106712966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45977.281106712966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45977.281106712966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45977.281106712966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45977.281106712966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45977.281106712966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45977.281106712966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45977.281106712966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45977.281106712966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45977.281106712966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45977.281106712966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45977.281106712966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45977.281106712966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45977.281106712966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45977.281106712966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45977.281106712966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45977.281106712966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45977.281106712966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45977.281106712966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45977.281106712966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45977.281106712966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45977.281106712966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45977.281106712966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45977.281106712966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45977.281106712966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45977.281106712966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45977.281106712966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45977.281106712966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45977.281106712966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45977.281106712966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45977.281106712966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45977.281106712966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45977.281106712966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45977.281106712966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45977.281106712966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45977.281106712966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45977.281106712966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45977.281106712966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45977.281106712966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45977.281106712966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45977.281106712966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45977.281106712966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45977.281106712966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45977.281106712966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45977.281106712966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45977.281106712966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45977.281106712966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45977.281106712966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45977.281106712966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45977.281106712966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45977.281106712966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45977.281106712966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45977.281106712966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45977.281106712966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45977.281106712966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45977.281106712966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45977.281106712966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45977.281106712966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45977.281106712966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45977.281106712966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45977.281106712966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45977.281106712966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45977.281106712966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45977.281106712966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45977.281106712966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45977.281106712966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45977.281106712966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45977.281106712966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45977.281106712966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45977.281106712966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45977.281106712966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45977.281106712966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45977.281106712966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45977.281106712966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45977.281106712966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45977.281106712966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45977.281106712966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45977.281106712966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45977.281106712966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45977.281106712966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45977.281106712966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45977.281106712966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45977.281106712966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45977.281106712966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45977.281106712966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45977.281106712966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45977.281106712966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45977.281106712966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45977.281106712966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45977.281106712966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273.8003891203698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0.69199791667051613</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0.49483356481505325</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0.18819004629767733</v>
      </c>
      <c r="H5" s="96">
        <v>45977.092881944445</v>
      </c>
      <c r="I5" s="135" t="str">
        <f>IFERROR(VLOOKUP(D5,DB!A:F,6,0),"")</f>
        <v>Generator-SG</v>
      </c>
      <c r="J5" s="135" t="str">
        <f>IFERROR(VLOOKUP(D5,DB!A:G,7,0),"")</f>
        <v>Weak</v>
      </c>
      <c r="K5" s="98" t="s">
        <v>39123</v>
      </c>
      <c r="L5" s="92" t="str">
        <f>IFERROR(VLOOKUP(D5,DB!A:I,9,0),"")</f>
        <v>Latis</v>
      </c>
    </row>
    <row r="6" spans="1:16" ht="15" customHeight="1">
      <c r="A6" s="135" t="s">
        <v>39124</v>
      </c>
      <c r="B6" s="135" t="str">
        <f>IFERROR(VLOOKUP(D6,DB!A:K,11,0),"")</f>
        <v>R4</v>
      </c>
      <c r="C6" s="94">
        <v>1</v>
      </c>
      <c r="D6" s="92" t="s">
        <v>37635</v>
      </c>
      <c r="E6" s="95" t="s">
        <v>39021</v>
      </c>
      <c r="F6" s="96">
        <v>45977.257638888892</v>
      </c>
      <c r="G6" s="97">
        <f ca="1">IFERROR(NOW()-F6,"")</f>
        <v>2.3467824074032251E-2</v>
      </c>
      <c r="H6" s="96">
        <v>45977.21802083333</v>
      </c>
      <c r="I6" s="135" t="str">
        <f>IFERROR(VLOOKUP(D6,DB!A:F,6,0),"")</f>
        <v>SCECO</v>
      </c>
      <c r="J6" s="135" t="str">
        <f>IFERROR(VLOOKUP(D6,DB!A:G,7,0),"")</f>
        <v>Dead</v>
      </c>
      <c r="K6" s="98" t="s">
        <v>39125</v>
      </c>
      <c r="L6" s="92" t="str">
        <f>IFERROR(VLOOKUP(D6,DB!A:I,9,0),"")</f>
        <v>Latis</v>
      </c>
    </row>
    <row r="7" spans="1:16" ht="15" customHeight="1">
      <c r="A7" s="135" t="s">
        <v>39126</v>
      </c>
      <c r="B7" s="135" t="str">
        <f>IFERROR(VLOOKUP(D7,DB!A:K,11,0),"")</f>
        <v>R4</v>
      </c>
      <c r="C7" s="94">
        <v>1</v>
      </c>
      <c r="D7" s="92" t="s">
        <v>39127</v>
      </c>
      <c r="E7" s="95" t="s">
        <v>39021</v>
      </c>
      <c r="F7" s="96"/>
      <c r="G7" s="97">
        <f ca="1">IFERROR(NOW()-F7,"")</f>
        <v>45977.281106712966</v>
      </c>
      <c r="H7" s="96">
        <v>45977.204305555555</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45977.281106712966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45977.281106712966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45977.281106712966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45977.281106712966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45977.281106712966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45977.281106712966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45977.281106712966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45977.281106712966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45977.281106712966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45977.281106712966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45977.281106712966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45977.281106712966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45977.281106712966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45977.281106712966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45977.281106712966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45977.281106712966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45977.281106712966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45977.281106712966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45977.281106712966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45977.281106712966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45977.281106712966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45977.281106712966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45977.281106712966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45977.281106712966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45977.281106712966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45977.281106712966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45977.281106712966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45977.281106712966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45977.281106712966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45977.281106712966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45977.281106712966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45977.281106712966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45977.281106712966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45977.281106712966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45977.281106712966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45977.281106712966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45977.281106712966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45977.281106712966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45977.281106712966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45977.281106712966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45977.281106712966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45977.281106712966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45977.281106712966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45977.281106712966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45977.281106712966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45977.281106712966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45977.281106712966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45977.281106712966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45977.281106712966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45977.281106712966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45977.281106712966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45977.281106712966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45977.281106712966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45977.281106712966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45977.281106712966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45977.281106712966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45977.281106712966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45977.281106712966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45977.281106712966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45977.281106712966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45977.281106712966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45977.281106712966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45977.281106712966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45977.281106712966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45977.281106712966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45977.281106712966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45977.281106712966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45977.281106712966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45977.281106712966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45977.281106712966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45977.281106712966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45977.281106712966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45977.281106712966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45977.281106712966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45977.281106712966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85.449046527777682</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51.092229398149357</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39024</v>
      </c>
      <c r="F4" s="125">
        <v>45948.661111111112</v>
      </c>
      <c r="G4" s="126">
        <f t="shared" ref="G4" ca="1" si="1">IFERROR(NOW()-F4,"")</f>
        <v>28.619995601853589</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f ca="1">IFERROR(NOW()-F5,"")</f>
        <v>8.4325071759303682</v>
      </c>
      <c r="H5" s="125">
        <v>45968.827465277776</v>
      </c>
      <c r="I5" s="124" t="s">
        <v>22</v>
      </c>
      <c r="J5" s="124" t="s">
        <v>65</v>
      </c>
      <c r="K5" s="124" t="s">
        <v>39136</v>
      </c>
      <c r="L5" s="124" t="s">
        <v>8145</v>
      </c>
    </row>
    <row r="6" spans="1:13">
      <c r="A6" s="124" t="s">
        <v>39137</v>
      </c>
      <c r="B6" s="124" t="str">
        <f>IFERROR(VLOOKUP(D6,DB!A:K,11,0),"")</f>
        <v>R5</v>
      </c>
      <c r="C6" s="124">
        <v>1</v>
      </c>
      <c r="D6" s="124" t="s">
        <v>33027</v>
      </c>
      <c r="E6" s="124" t="s">
        <v>39021</v>
      </c>
      <c r="F6" s="158">
        <v>45977.009479166663</v>
      </c>
      <c r="G6" s="126">
        <f t="shared" ref="G6:G30" ca="1" si="2">IFERROR(NOW()-F6,"")</f>
        <v>0.27162754630262498</v>
      </c>
      <c r="H6" s="158">
        <v>45976.947858796295</v>
      </c>
      <c r="I6" s="124" t="str">
        <f>IFERROR(VLOOKUP(D6,DB!A:F,6,0),"")</f>
        <v>SCECO</v>
      </c>
      <c r="J6" s="124" t="str">
        <f>IFERROR(VLOOKUP(D6,DB!A:G,7,0),"")</f>
        <v>No BB Design</v>
      </c>
      <c r="K6" s="124" t="s">
        <v>39138</v>
      </c>
      <c r="L6" s="124" t="str">
        <f>IFERROR(VLOOKUP(D6,DB!A:I,9,0),"")</f>
        <v>Latis</v>
      </c>
    </row>
    <row r="7" spans="1:13">
      <c r="A7" s="124" t="s">
        <v>39139</v>
      </c>
      <c r="B7" s="124" t="str">
        <f>IFERROR(VLOOKUP(D7,DB!A:K,11,0),"")</f>
        <v>R5</v>
      </c>
      <c r="C7" s="124">
        <v>1</v>
      </c>
      <c r="D7" s="124" t="s">
        <v>35185</v>
      </c>
      <c r="E7" s="124" t="s">
        <v>39021</v>
      </c>
      <c r="F7" s="158">
        <v>45977.217291666668</v>
      </c>
      <c r="G7" s="126">
        <f t="shared" ca="1" si="2"/>
        <v>6.3815046298259404E-2</v>
      </c>
      <c r="H7" s="158">
        <v>45977.20516203704</v>
      </c>
      <c r="I7" s="124" t="str">
        <f>IFERROR(VLOOKUP(D7,DB!A:F,6,0),"")</f>
        <v>SCECO</v>
      </c>
      <c r="J7" s="124" t="str">
        <f>IFERROR(VLOOKUP(D7,DB!A:G,7,0),"")</f>
        <v>Vandalized</v>
      </c>
      <c r="K7" s="124" t="s">
        <v>39140</v>
      </c>
      <c r="L7" s="124" t="str">
        <f>IFERROR(VLOOKUP(D7,DB!A:I,9,0),"")</f>
        <v>Latis</v>
      </c>
    </row>
    <row r="8" spans="1:13">
      <c r="A8" s="124" t="s">
        <v>39141</v>
      </c>
      <c r="B8" s="124" t="str">
        <f>IFERROR(VLOOKUP(D8,DB!A:K,11,0),"")</f>
        <v>R5</v>
      </c>
      <c r="C8" s="124">
        <v>3</v>
      </c>
      <c r="D8" s="124" t="s">
        <v>37006</v>
      </c>
      <c r="E8" s="124" t="s">
        <v>39024</v>
      </c>
      <c r="F8" s="158">
        <v>45977.245358796295</v>
      </c>
      <c r="G8" s="126">
        <f t="shared" ca="1" si="2"/>
        <v>3.5747916670516133E-2</v>
      </c>
      <c r="H8" s="158">
        <v>45977.236180555556</v>
      </c>
      <c r="I8" s="124" t="str">
        <f>IFERROR(VLOOKUP(D8,DB!A:F,6,0),"")</f>
        <v>Generator-SG</v>
      </c>
      <c r="J8" s="124" t="str">
        <f>IFERROR(VLOOKUP(D8,DB!A:G,7,0),"")</f>
        <v>Vandalized</v>
      </c>
      <c r="K8" s="124" t="s">
        <v>39142</v>
      </c>
      <c r="L8" s="124" t="str">
        <f>IFERROR(VLOOKUP(D8,DB!A:I,9,0),"")</f>
        <v>Latis</v>
      </c>
    </row>
    <row r="9" spans="1:13">
      <c r="A9" s="124" t="s">
        <v>39143</v>
      </c>
      <c r="B9" s="124" t="str">
        <f>IFERROR(VLOOKUP(D9,DB!A:K,11,0),"")</f>
        <v>R5</v>
      </c>
      <c r="C9" s="124">
        <v>1</v>
      </c>
      <c r="D9" s="124" t="s">
        <v>33490</v>
      </c>
      <c r="E9" s="124" t="s">
        <v>39024</v>
      </c>
      <c r="F9" s="158">
        <v>45977.263009259259</v>
      </c>
      <c r="G9" s="126">
        <f t="shared" ca="1" si="2"/>
        <v>1.8097453707014211E-2</v>
      </c>
      <c r="H9" s="158">
        <v>45977.230844907404</v>
      </c>
      <c r="I9" s="124" t="str">
        <f>IFERROR(VLOOKUP(D9,DB!A:F,6,0),"")</f>
        <v>SCECO</v>
      </c>
      <c r="J9" s="124" t="str">
        <f>IFERROR(VLOOKUP(D9,DB!A:G,7,0),"")</f>
        <v>Dead</v>
      </c>
      <c r="K9" s="124" t="s">
        <v>39144</v>
      </c>
      <c r="L9" s="124" t="str">
        <f>IFERROR(VLOOKUP(D9,DB!A:I,9,0),"")</f>
        <v>Latis</v>
      </c>
    </row>
    <row r="10" spans="1:13">
      <c r="A10" s="124"/>
      <c r="B10" s="124" t="str">
        <f>IFERROR(VLOOKUP(D10,DB!A:K,11,0),"")</f>
        <v/>
      </c>
      <c r="C10" s="124"/>
      <c r="D10" s="124"/>
      <c r="E10" s="124"/>
      <c r="F10" s="158"/>
      <c r="G10" s="126">
        <f t="shared" ca="1" si="2"/>
        <v>45977.281106712966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45977.281106712966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45977.281106712966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45977.281106712966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45977.281106712966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45977.281106712966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45977.281106712966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45977.281106712966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45977.281106712966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45977.281106712966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45977.281106712966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45977.281106712966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45977.281106712966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45977.281106712966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45977.281106712966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45977.281106712966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45977.281106712966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45977.281106712966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45977.281106712966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45977.281106712966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45977.281106712966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45977.281106712966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45977.281106712966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45977.281106712966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45977.281106712966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45977.281106712966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45977.281106712966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45977.281106712966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45977.281106712966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45977.281106712966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45977.281106712966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45977.281106712966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45977.281106712966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45977.281106712966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45977.281106712966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45977.281106712966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45977.281106712966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45977.281106712966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45977.281106712966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45977.281106712966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45977.281106712966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45977.281106712966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45977.281106712966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45977.281106712966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45977.281106712966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45977.281106712966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45977.281106712966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45977.281106712966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45977.281106712966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45977.281106712966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45977.281106712966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45977.281106712966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45977.281106712966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45977.281106712966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45977.281106712966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45977.281106712966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45977.281106712966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45977.281106712966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45977.281106712966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45977.281106712966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45977.281106712966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45977.281106712966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45977.281106712966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45977.281106712966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45977.281106712966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45977.281106712966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45977.281106712966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45977.281106712966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45977.281106712966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45977.281106712966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45977.281106712966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45977.281106712966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45977.281106712966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45977.281106712966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45977.281106712966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45977.281106712966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45977.281106712966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45977.281106712966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45977.281106712966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45977.281106712966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45977.281106712966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45977.281106712966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45977.281106712966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45977.281106712966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45977.281106712966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45977.281106712966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45977.281106712966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45977.281106712966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45977.281106712966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45977.281106712966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45977.281106712966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45977.281106712966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45977.281106712966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45977.281106712966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45977.281106712966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45977.281106712966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45977.281106712966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45977.281106712966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45977.281106712966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45977.281106712966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45977.281106712966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45977.281106712966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45977.281106712966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45977.281106712966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45977.281106712966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45977.281106712966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45977.281106712966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45977.281106712966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45977.281106712966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45977.281106712966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45977.281106712966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45977.281106712966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45977.281106712966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45977.281106712966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45977.281106712966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45977.281106712966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45977.281106712966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45977.281106712966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45977.281106712966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45977.281106712966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45977.281106712966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45977.281106712966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45977.281106712966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45977.281106712966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45977.281106712966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45977.281106712966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45977.281106712966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45977.281106712966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45977.281106712966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45977.281106712966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45977.281106712966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45977.281106712966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45977.281106712966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45977.281106712966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45977.281106712966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45977.281106712966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45977.281106712966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45977.281106712966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45977.281106712966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45977.281106712966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45977.281106712966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45977.281106712966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45977.281106712966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45977.281106712966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45977.281106712966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45977.281106712966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45977.281106712966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45977.281106712966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45977.281106712966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45977.281106712966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45977.281106712966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45977.281106712966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45977.281106712966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45977.281106712966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45977.281106712966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45977.281106712966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45977.281106712966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45977.281106712966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45977.281106712966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45977.281106712966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45977.281106712966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45977.281106712966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45977.281106712966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45977.281106712966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45977.281106712966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45977.281106712966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45977.281106712966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45977.281106712966</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c r="D2" s="141" t="s">
        <v>33746</v>
      </c>
      <c r="E2" s="124"/>
      <c r="F2" s="143"/>
      <c r="G2" s="105">
        <f t="shared" ref="G2:G11" ca="1" si="0">IFERROR(NOW()-F2,"-")</f>
        <v>45977.281106712966</v>
      </c>
      <c r="H2" s="143">
        <v>45977.269004629627</v>
      </c>
      <c r="I2" s="141" t="str">
        <f>IFERROR(VLOOKUP(D2,DB!A:F,6,0),"")</f>
        <v>SCECO</v>
      </c>
      <c r="J2" s="141" t="str">
        <f>IFERROR(VLOOKUP(D2,DB!A:G,7,0),"")</f>
        <v>Dead</v>
      </c>
      <c r="K2" s="144"/>
      <c r="L2" s="145" t="str">
        <f>IFERROR(VLOOKUP(D2,DB!A:I,9,0),"")</f>
        <v>Latis</v>
      </c>
    </row>
    <row r="3" spans="1:16382" ht="31.5" customHeight="1">
      <c r="A3" s="140"/>
      <c r="B3" s="141" t="str">
        <f>IFERROR(VLOOKUP(D3,DB!A:K,11,0),"")</f>
        <v/>
      </c>
      <c r="C3" s="142"/>
      <c r="D3" s="141"/>
      <c r="E3" s="124"/>
      <c r="F3" s="143"/>
      <c r="G3" s="105">
        <f t="shared" ca="1" si="0"/>
        <v>45977.281106712966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45977.281106712966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45977.281106712966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45977.281106712966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45977.281106712966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45977.281106712966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45977.281106712966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45977.281106712966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45977.281106712966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45977.281106712966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45977.281106712966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45977.281106712966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45977.281106712966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45977.281106712966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45977.281106712966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45977.281106712966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45977.281106712966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45977.281106712966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45977.281106712966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45977.281106712966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45977.281106712966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45977.281106712966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45977.281106712966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45977.281106712966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45977.281106712966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45977.281106712966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45977.281106712966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45977.281106712966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45977.281106712966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45977.281106712966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45977.281106712966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45977.281106712966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45977.281106712966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45977.281106712966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45977.281106712966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45977.281106712966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45977.281106712966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45977.281106712966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45977.281106712966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45977.281106712966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45977.281106712966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45977.281106712966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45977.281106712966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45977.281106712966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45977.281106712966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45977.281106712966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45977.281106712966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45977.281106712966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45977.281106712966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45977.281106712966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45977.281106712966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45977.281106712966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45977.281106712966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45977.281106712966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45977.281106712966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45977.281106712966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45977.281106712966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45977.281106712966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45977.281106712966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45977.281106712966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45977.281106712966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45977.281106712966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45977.281106712966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45977.281106712966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45977.281106712966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45977.281106712966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45977.281106712966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45977.281106712966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45977.281106712966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45977.281106712966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45977.281106712966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45977.281106712966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45977.281106712966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45977.281106712966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45977.281106712966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45977.281106712966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45977.281106712966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45977.281106712966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45977.281106712966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45977.281106712966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45977.281106712966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45977.281106712966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45977.281106712966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45977.281106712966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45977.281106712966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45977.281106712966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45977.281106712966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45977.281106712966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45977.281106712966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45977.281106712966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45977.281106712966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45977.281106712966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45977.281106712966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45977.281106712966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45977.281106712966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45977.281106712966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45977.281106712966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45977.281106712966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45977.281106712966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45977.281106712966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45977.281106712966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45977.281106712966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45977.281106712966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45977.281106712966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45977.281106712966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45977.281106712966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45977.281106712966</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2025-11-16T03:45:25Z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