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24" documentId="120_S{2AC9BD13-BADA-5192-A53E-5A8FF88502F6}" xr6:coauthVersionLast="47" xr6:coauthVersionMax="47" xr10:uidLastSave="{80CFB1A0-81D6-460F-90BE-C3F872F379FE}"/>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I2" i="6"/>
  <c r="J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<sst xmlns="http://schemas.openxmlformats.org/spreadsheetml/2006/main" count="180291" uniqueCount="39131">
  <si>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</si>
  <si>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</si>
  <si>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</si>
  <si>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</si>
  <si>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</si>
  <si>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</si>
  <si>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</si>
  <si>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</si>
  <si>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</si>
  <si>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</si>
  <si>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</si>
  <si>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</si>
  <si>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</si>
  <si>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</si>
  <si>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</si>
  <si>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</si>
  <si>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</si>
  <si>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</si>
  <si>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</si>
  <si>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</si>
  <si>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</si>
  <si>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</si>
  <si>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</si>
  <si>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</si>
  <si>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</si>
  <si>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</si>
  <si>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</si>
  <si>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</si>
  <si>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</si>
  <si>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</si>
  <si>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</si>
  <si>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</si>
  <si>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</si>
  <si>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</si>
  <si>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</si>
  <si>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</si>
  <si>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</si>
  <si>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</si>
  <si>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</si>
  <si>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</si>
  <si>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</si>
  <si>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</si>
  <si>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</si>
  <si>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</si>
  <si>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</si>
  <si>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</si>
  <si>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</si>
  <si>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</si>
  <si>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</si>
  <si>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</si>
  <si>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</si>
  <si>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</si>
  <si>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</si>
  <si>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</si>
  <si>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</si>
  <si>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</si>
  <si>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</si>
  <si>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</si>
  <si>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</si>
  <si>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</si>
  <si>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</si>
  <si>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</si>
  <si>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</si>
  <si>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</si>
  <si>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</si>
  <si>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</si>
  <si>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</si>
  <si>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</si>
  <si>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</si>
  <si>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</si>
  <si>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</si>
  <si>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</si>
  <si>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</si>
  <si>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</si>
  <si>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</si>
  <si>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</si>
  <si>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</si>
  <si>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</si>
  <si>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</si>
  <si>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</si>
  <si>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</si>
  <si>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</si>
  <si>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</si>
  <si>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</si>
  <si>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</si>
  <si>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</si>
  <si>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</si>
  <si>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</si>
  <si>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</si>
  <si>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</si>
  <si>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</si>
  <si>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</si>
  <si>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</si>
  <si>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</si>
  <si>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</si>
  <si>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</si>
  <si>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</si>
  <si>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</si>
  <si>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</si>
  <si>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</si>
  <si>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</si>
  <si>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</si>
  <si>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</si>
  <si>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</si>
  <si>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</si>
  <si>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</si>
  <si>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</si>
  <si>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</si>
  <si>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</si>
  <si>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</si>
  <si>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</si>
  <si>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</si>
  <si>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</si>
  <si>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</si>
  <si>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</si>
  <si>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</si>
  <si>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</si>
  <si>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</si>
  <si>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</si>
  <si>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</si>
  <si>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</si>
  <si>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</si>
  <si>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</si>
  <si>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</si>
  <si>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</si>
  <si>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</si>
  <si>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</si>
  <si>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</si>
  <si>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</si>
  <si>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</si>
  <si>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</si>
  <si>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</si>
  <si>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</si>
  <si>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</si>
  <si>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</si>
  <si>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</si>
  <si>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</si>
  <si>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</si>
  <si>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</si>
  <si>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</si>
  <si>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</si>
  <si>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</si>
  <si>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</si>
  <si>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</si>
  <si>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</si>
  <si>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</si>
  <si>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</si>
  <si>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</si>
  <si>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</si>
  <si>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</si>
  <si>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</si>
  <si>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</si>
  <si>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</si>
  <si>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</si>
  <si>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</si>
  <si>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</si>
  <si>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</si>
  <si>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</si>
  <si>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</si>
  <si>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</si>
  <si>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</si>
  <si>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</si>
  <si>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</si>
  <si>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</si>
  <si>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</si>
  <si>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</si>
  <si>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</si>
  <si>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</si>
  <si>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</si>
  <si>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</si>
  <si>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</si>
  <si>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</si>
  <si>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</si>
  <si>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</si>
  <si>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</si>
  <si>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</si>
  <si>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</si>
  <si>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</si>
  <si>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</si>
  <si>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</si>
  <si>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</si>
  <si>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</si>
  <si>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</si>
  <si>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</si>
  <si>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</si>
  <si>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</si>
  <si>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</si>
  <si>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</si>
  <si>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</si>
  <si>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</si>
  <si>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</si>
  <si>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</si>
  <si>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</si>
  <si>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</si>
  <si>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</si>
  <si>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</si>
  <si>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</si>
  <si>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</si>
  <si>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</si>
  <si>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</si>
  <si>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</si>
  <si>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</si>
  <si>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</si>
  <si>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</si>
  <si>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</si>
  <si>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</si>
  <si>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</si>
  <si>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</si>
  <si>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</si>
  <si>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</si>
  <si>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</si>
  <si>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</si>
  <si>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</si>
  <si>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</si>
  <si>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</si>
  <si>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</si>
  <si>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</si>
  <si>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</si>
  <si>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</si>
  <si>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</si>
  <si>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</si>
  <si>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</si>
  <si>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</si>
  <si>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</si>
  <si>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</si>
  <si>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</si>
  <si>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</si>
  <si>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</si>
  <si>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</si>
  <si>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</si>
  <si>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</si>
  <si>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</si>
  <si>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</si>
  <si>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</si>
  <si>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</si>
  <si>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</si>
  <si>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</si>
  <si>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</si>
  <si>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</si>
  <si>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</si>
  <si>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</si>
  <si>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</si>
  <si>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</si>
  <si>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</si>
  <si>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</si>
  <si>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</si>
  <si>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</si>
  <si>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</si>
  <si>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</si>
  <si>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</si>
  <si>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</si>
  <si>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</si>
  <si>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</si>
  <si>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</si>
  <si>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</si>
  <si>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</si>
  <si>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</si>
  <si>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</si>
  <si>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</si>
  <si>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</si>
  <si>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</si>
  <si>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</si>
  <si>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</si>
  <si>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</si>
  <si>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</si>
  <si>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</si>
  <si>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</si>
  <si>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</si>
  <si>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</si>
  <si>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</si>
  <si>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</si>
  <si>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</si>
  <si>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</si>
  <si>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</si>
  <si>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</si>
  <si>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</si>
  <si>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</si>
  <si>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</si>
  <si>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</si>
  <si>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</si>
  <si>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</si>
  <si>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</si>
  <si>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</si>
  <si>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</si>
  <si>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</si>
  <si>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</si>
  <si>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</si>
  <si>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</si>
  <si>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</si>
  <si>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</si>
  <si>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</si>
  <si>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</si>
  <si>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</si>
  <si>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</si>
  <si>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</si>
  <si>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</si>
  <si>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</si>
  <si>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</si>
  <si>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</si>
  <si>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</si>
  <si>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</si>
  <si>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</si>
  <si>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</si>
  <si>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</si>
  <si>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</si>
  <si>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</si>
  <si>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</si>
  <si>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</si>
  <si>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</si>
  <si>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</si>
  <si>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</si>
  <si>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</si>
  <si>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</si>
  <si>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</si>
  <si>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</si>
  <si>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</si>
  <si>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</si>
  <si>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</si>
  <si>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</si>
  <si>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</si>
  <si>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</si>
  <si>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</si>
  <si>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</si>
  <si>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</si>
  <si>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</si>
  <si>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</si>
  <si>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</si>
  <si>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</si>
  <si>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</si>
  <si>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</si>
  <si>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</si>
  <si>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</si>
  <si>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</si>
  <si>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</si>
  <si>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</si>
  <si>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</si>
  <si>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</si>
  <si>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</si>
  <si>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</si>
  <si>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</si>
  <si>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</si>
  <si>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</si>
  <si>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</si>
  <si>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</si>
  <si>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</si>
  <si>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</si>
  <si>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</si>
  <si>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</si>
  <si>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</si>
  <si>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</si>
  <si>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</si>
  <si>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</si>
  <si>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</si>
  <si>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</si>
  <si>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</si>
  <si>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</si>
  <si>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</si>
  <si>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</si>
  <si>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</si>
  <si>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</si>
  <si>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</si>
  <si>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</si>
  <si>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</si>
  <si>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</si>
  <si>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</si>
  <si>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</si>
  <si>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</si>
  <si>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</si>
  <si>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</si>
  <si>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</si>
  <si>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</si>
  <si>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</si>
  <si>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</si>
  <si>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</si>
  <si>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</si>
  <si>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</si>
  <si>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</si>
  <si>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</si>
  <si>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</si>
  <si>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</si>
  <si>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</si>
  <si>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</si>
  <si>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</si>
  <si>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</si>
  <si>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</si>
  <si>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</si>
  <si>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</si>
  <si>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</si>
  <si>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</si>
  <si>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</si>
  <si>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</si>
  <si>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</si>
  <si>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</si>
  <si>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</si>
  <si>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</si>
  <si>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</si>
  <si>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</si>
  <si>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</si>
  <si>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</si>
  <si>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</si>
  <si>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</si>
  <si>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</si>
  <si>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</si>
  <si>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</si>
  <si>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</si>
  <si>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</si>
  <si>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</si>
  <si>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</si>
  <si>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</si>
  <si>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</si>
  <si>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</si>
  <si>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</si>
  <si>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</si>
  <si>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</si>
  <si>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</si>
  <si>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</si>
  <si>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</si>
  <si>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</si>
  <si>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</si>
  <si>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</si>
  <si>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</si>
  <si>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</si>
  <si>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</si>
  <si>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</si>
  <si>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</si>
  <si>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</si>
  <si>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</si>
  <si>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</si>
  <si>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</si>
  <si>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</si>
  <si>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</si>
  <si>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</si>
  <si>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</si>
  <si>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</si>
  <si>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</si>
  <si>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</si>
  <si>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</si>
  <si>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</si>
  <si>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</si>
  <si>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</si>
  <si>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</si>
  <si>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</si>
  <si>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</si>
  <si>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</si>
  <si>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</si>
  <si>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</si>
  <si>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</si>
  <si>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</si>
  <si>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</si>
  <si>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</si>
  <si>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</si>
  <si>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</si>
  <si>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</si>
  <si>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</si>
  <si>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</si>
  <si>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</si>
  <si>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</si>
  <si>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</si>
  <si>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</si>
  <si>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</si>
  <si>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</si>
  <si>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</si>
  <si>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</si>
  <si>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</si>
  <si>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</si>
  <si>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</si>
  <si>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</si>
  <si>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</si>
  <si>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</si>
  <si>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</si>
  <si>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</si>
  <si>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</si>
  <si>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</si>
  <si>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</si>
  <si>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</si>
  <si>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</si>
  <si>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</si>
  <si>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</si>
  <si>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</si>
  <si>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</si>
  <si>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</si>
  <si>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</si>
  <si>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</si>
  <si>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</si>
  <si>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</si>
  <si>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</si>
  <si>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</si>
  <si>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</si>
  <si>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</si>
  <si>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</si>
  <si>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</si>
  <si>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</si>
  <si>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</si>
  <si>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</si>
  <si>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</si>
  <si>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</si>
  <si>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</si>
  <si>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</si>
  <si>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</si>
  <si>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</si>
  <si>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</si>
  <si>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</si>
  <si>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</si>
  <si>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</si>
  <si>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</si>
  <si>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</si>
  <si>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</si>
  <si>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</si>
  <si>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</si>
  <si>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</si>
  <si>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</si>
  <si>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</si>
  <si>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</si>
  <si>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</si>
  <si>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</si>
  <si>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</si>
  <si>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</si>
  <si>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</si>
  <si>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</si>
  <si>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</si>
  <si>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</si>
  <si>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</si>
  <si>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</si>
  <si>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</si>
  <si>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</si>
  <si>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</si>
  <si>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</si>
  <si>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</si>
  <si>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</si>
  <si>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</si>
  <si>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</si>
  <si>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</si>
  <si>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</si>
  <si>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</si>
  <si>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</si>
  <si>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</si>
  <si>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</si>
  <si>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</si>
  <si>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</si>
  <si>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</si>
  <si>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</si>
  <si>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</si>
  <si>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</si>
  <si>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</si>
  <si>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</si>
  <si>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</si>
  <si>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</si>
  <si>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</si>
  <si>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</si>
  <si>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</si>
  <si>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</si>
  <si>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</si>
  <si>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</si>
  <si>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</si>
  <si>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</si>
  <si>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</si>
  <si>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</si>
  <si>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</si>
  <si>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</si>
  <si>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</si>
  <si>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</si>
  <si>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</si>
  <si>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</si>
  <si>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</si>
  <si>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</si>
  <si>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</si>
  <si>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</si>
  <si>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</si>
  <si>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</si>
  <si>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</si>
  <si>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</si>
  <si>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</si>
  <si>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</si>
  <si>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</si>
  <si>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</si>
  <si>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</si>
  <si>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</si>
  <si>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</si>
  <si>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</si>
  <si>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</si>
  <si>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</si>
  <si>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</si>
  <si>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</si>
  <si>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</si>
  <si>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</si>
  <si>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</si>
  <si>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</si>
  <si>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</si>
  <si>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</si>
  <si>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</si>
  <si>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</si>
  <si>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</si>
  <si>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</si>
  <si>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</si>
  <si>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</si>
  <si>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</si>
  <si>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</si>
  <si>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</si>
  <si>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</si>
  <si>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</si>
  <si>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</si>
  <si>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</si>
  <si>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</si>
  <si>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</si>
  <si>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</si>
  <si>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</si>
  <si>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</si>
  <si>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</si>
  <si>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</si>
  <si>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</si>
  <si>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</si>
  <si>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</si>
  <si>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</si>
  <si>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</si>
  <si>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</si>
  <si>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</si>
  <si>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</si>
  <si>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</si>
  <si>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</si>
  <si>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</si>
  <si>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</si>
  <si>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</si>
  <si>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</si>
  <si>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</si>
  <si>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</si>
  <si>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</si>
  <si>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</si>
  <si>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</si>
  <si>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</si>
  <si>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</si>
  <si>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</si>
  <si>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</si>
  <si>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</si>
  <si>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</si>
  <si>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</si>
  <si>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</si>
  <si>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</si>
  <si>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</si>
  <si>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</si>
  <si>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</si>
  <si>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</si>
  <si>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</si>
  <si>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</si>
  <si>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</si>
  <si>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</si>
  <si>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</si>
  <si>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</si>
  <si>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</si>
  <si>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</si>
  <si>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</si>
  <si>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</si>
  <si>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</si>
  <si>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</si>
  <si>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</si>
  <si>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</si>
  <si>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</si>
  <si>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</si>
  <si>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</si>
  <si>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</si>
  <si>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</si>
  <si>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</si>
  <si>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</si>
  <si>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</si>
  <si>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</si>
  <si>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</si>
  <si>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</si>
  <si>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</si>
  <si>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</si>
  <si>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</si>
  <si>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</si>
  <si>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</si>
  <si>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</si>
  <si>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</si>
  <si>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</si>
  <si>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</si>
  <si>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</si>
  <si>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</si>
  <si>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</si>
  <si>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</si>
  <si>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</si>
  <si>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</si>
  <si>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</si>
  <si>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</si>
  <si>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</si>
  <si>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</si>
  <si>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</si>
  <si>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</si>
  <si>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</si>
  <si>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</si>
  <si>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</si>
  <si>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</si>
  <si>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</si>
  <si>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</si>
  <si>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</si>
  <si>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</si>
  <si>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</si>
  <si>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</si>
  <si>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</si>
  <si>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</si>
  <si>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</si>
  <si>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</si>
  <si>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</si>
  <si>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</si>
  <si>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</si>
  <si>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</si>
  <si>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</si>
  <si>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</si>
  <si>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</si>
  <si>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</si>
  <si>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</si>
  <si>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</si>
  <si>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</si>
  <si>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</si>
  <si>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</si>
  <si>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</si>
  <si>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</si>
  <si>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</si>
  <si>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</si>
  <si>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</si>
  <si>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</si>
  <si>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</si>
  <si>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</si>
  <si>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</si>
  <si>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</si>
  <si>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</si>
  <si>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</si>
  <si>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</si>
  <si>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</si>
  <si>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</si>
  <si>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</si>
  <si>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</si>
  <si>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</si>
  <si>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</si>
  <si>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</si>
  <si>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</si>
  <si>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</si>
  <si>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</si>
  <si>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</si>
  <si>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</si>
  <si>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</si>
  <si>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</si>
  <si>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</si>
  <si>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</si>
  <si>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</si>
  <si>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</si>
  <si>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</si>
  <si>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</si>
  <si>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</si>
  <si>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</si>
  <si>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</si>
  <si>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</si>
  <si>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</si>
  <si>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</si>
  <si>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</si>
  <si>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</si>
  <si>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</si>
  <si>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</si>
  <si>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</si>
  <si>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</si>
  <si>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</si>
  <si>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</si>
  <si>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</si>
  <si>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</si>
  <si>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</si>
  <si>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</si>
  <si>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</si>
  <si>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</si>
  <si>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</si>
  <si>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</si>
  <si>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</si>
  <si>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</si>
  <si>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</si>
  <si>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</si>
  <si>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</si>
  <si>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</si>
  <si>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</si>
  <si>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</si>
  <si>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</si>
  <si>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</si>
  <si>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</si>
  <si>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</si>
  <si>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</si>
  <si>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</si>
  <si>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</si>
  <si>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</si>
  <si>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</si>
  <si>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</si>
  <si>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</si>
  <si>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</si>
  <si>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</si>
  <si>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</si>
  <si>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</si>
  <si>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</si>
  <si>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</si>
  <si>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</si>
  <si>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</si>
  <si>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</si>
  <si>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</si>
  <si>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</si>
  <si>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</si>
  <si>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</si>
  <si>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</si>
  <si>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</si>
  <si>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</si>
  <si>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</si>
  <si>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</si>
  <si>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</si>
  <si>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</si>
  <si>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</si>
  <si>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</si>
  <si>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</si>
  <si>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</si>
  <si>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</si>
  <si>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</si>
  <si>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</si>
  <si>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</si>
  <si>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</si>
  <si>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</si>
  <si>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</si>
  <si>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</si>
  <si>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</si>
  <si>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</si>
  <si>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</si>
  <si>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</si>
  <si>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</si>
  <si>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</si>
  <si>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</si>
  <si>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</si>
  <si>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</si>
  <si>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</si>
  <si>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</si>
  <si>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</si>
  <si>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</si>
  <si>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</si>
  <si>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</si>
  <si>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</si>
  <si>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</si>
  <si>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</si>
  <si>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</si>
  <si>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</si>
  <si>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</si>
  <si>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</si>
  <si>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</si>
  <si>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</si>
  <si>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</si>
  <si>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</si>
  <si>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</si>
  <si>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</si>
  <si>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</si>
  <si>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</si>
  <si>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</si>
  <si>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</si>
  <si>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</si>
  <si>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</si>
  <si>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</si>
  <si>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</si>
  <si>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</si>
  <si>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</si>
  <si>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</si>
  <si>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</si>
  <si>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</si>
  <si>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</si>
  <si>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</si>
  <si>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</si>
  <si>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</si>
  <si>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</si>
  <si>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</si>
  <si>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</si>
  <si>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</si>
  <si>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</si>
  <si>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</si>
  <si>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</si>
  <si>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</si>
  <si>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</si>
  <si>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</si>
  <si>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</si>
  <si>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</si>
  <si>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</si>
  <si>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</si>
  <si>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</si>
  <si>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</si>
  <si>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</si>
  <si>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</si>
  <si>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</si>
  <si>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</si>
  <si>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</si>
  <si>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</si>
  <si>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</si>
  <si>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</si>
  <si>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</si>
  <si>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</si>
  <si>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</si>
  <si>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</si>
  <si>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</si>
  <si>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</si>
  <si>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</si>
  <si>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</si>
  <si>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</si>
  <si>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</si>
  <si>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</si>
  <si>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</si>
  <si>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</si>
  <si>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</si>
  <si>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</si>
  <si>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</si>
  <si>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</si>
  <si>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</si>
  <si>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</si>
  <si>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</si>
  <si>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</si>
  <si>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</si>
  <si>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</si>
  <si>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</si>
  <si>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</si>
  <si>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</si>
  <si>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</si>
  <si>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</si>
  <si>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</si>
  <si>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</si>
  <si>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</si>
  <si>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</si>
  <si>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</si>
  <si>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</si>
  <si>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</si>
  <si>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</si>
  <si>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</si>
  <si>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</si>
  <si>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</si>
  <si>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</si>
  <si>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</si>
  <si>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</si>
  <si>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</si>
  <si>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</si>
  <si>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</si>
  <si>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</si>
  <si>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</si>
  <si>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</si>
  <si>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</si>
  <si>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</si>
  <si>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</si>
  <si>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</si>
  <si>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</si>
  <si>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</si>
  <si>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</si>
  <si>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</si>
  <si>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</si>
  <si>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</si>
  <si>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</si>
  <si>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</si>
  <si>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</si>
  <si>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</si>
  <si>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</si>
  <si>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</si>
  <si>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</si>
  <si>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</si>
  <si>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</si>
  <si>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</si>
  <si>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</si>
  <si>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</si>
  <si>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</si>
  <si>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</si>
  <si>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</si>
  <si>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</si>
  <si>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</si>
  <si>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</si>
  <si>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</si>
  <si>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</si>
  <si>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</si>
  <si>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</si>
  <si>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</si>
  <si>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</si>
  <si>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</si>
  <si>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</si>
  <si>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</si>
  <si>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</si>
  <si>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</si>
  <si>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</si>
  <si>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</si>
  <si>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</si>
  <si>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</si>
  <si>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</si>
  <si>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</si>
  <si>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</si>
  <si>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</si>
  <si>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</si>
  <si>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</si>
  <si>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</si>
  <si>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</si>
  <si>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</si>
  <si>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</si>
  <si>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</si>
  <si>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</si>
  <si>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</si>
  <si>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</si>
  <si>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</si>
  <si>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</si>
  <si>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</si>
  <si>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</si>
  <si>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</si>
  <si>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</si>
  <si>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</si>
  <si>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</si>
  <si>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</si>
  <si>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</si>
  <si>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</si>
  <si>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</si>
  <si>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</si>
  <si>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</si>
  <si>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</si>
  <si>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</si>
  <si>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</si>
  <si>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</si>
  <si>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</si>
  <si>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</si>
  <si>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</si>
  <si>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</si>
  <si>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</si>
  <si>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</si>
  <si>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</si>
  <si>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</si>
  <si>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</si>
  <si>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</si>
  <si>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</si>
  <si>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</si>
  <si>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</si>
  <si>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</si>
  <si>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</si>
  <si>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</si>
  <si>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</si>
  <si>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</si>
  <si>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</si>
  <si>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</si>
  <si>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</si>
  <si>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</si>
  <si>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</si>
  <si>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</si>
  <si>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</si>
  <si>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</si>
  <si>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</si>
  <si>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</si>
  <si>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</si>
  <si>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</si>
  <si>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</si>
  <si>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</si>
  <si>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</si>
  <si>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</si>
  <si>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</si>
  <si>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</si>
  <si>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</si>
  <si>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</si>
  <si>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</si>
  <si>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</si>
  <si>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</si>
  <si>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</si>
  <si>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</si>
  <si>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</si>
  <si>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</si>
  <si>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</si>
  <si>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</si>
  <si>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</si>
  <si>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</si>
  <si>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</si>
  <si>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</si>
  <si>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</si>
  <si>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</si>
  <si>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</si>
  <si>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</si>
  <si>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</si>
  <si>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</si>
  <si>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</si>
  <si>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</si>
  <si>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</si>
  <si>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</si>
  <si>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</si>
  <si>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</si>
  <si>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</si>
  <si>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</si>
  <si>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</si>
  <si>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</si>
  <si>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</si>
  <si>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</si>
  <si>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</si>
  <si>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</si>
  <si>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</si>
  <si>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</si>
  <si>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</si>
  <si>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</si>
  <si>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</si>
  <si>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</si>
  <si>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</si>
  <si>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</si>
  <si>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</si>
  <si>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</si>
  <si>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</si>
  <si>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</si>
  <si>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</si>
  <si>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</si>
  <si>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</si>
  <si>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</si>
  <si>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</si>
  <si>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</si>
  <si>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</si>
  <si>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</si>
  <si>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</si>
  <si>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</si>
  <si>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</si>
  <si>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</si>
  <si>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</si>
  <si>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</si>
  <si>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</si>
  <si>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</si>
  <si>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</si>
  <si>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</si>
  <si>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</si>
  <si>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</si>
  <si>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</si>
  <si>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</si>
  <si>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</si>
  <si>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</si>
  <si>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</si>
  <si>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</si>
  <si>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</si>
  <si>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</si>
  <si>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</si>
  <si>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</si>
  <si>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</si>
  <si>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</si>
  <si>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</si>
  <si>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</si>
  <si>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</si>
  <si>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</si>
  <si>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</si>
  <si>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</si>
  <si>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</si>
  <si>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</si>
  <si>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</si>
  <si>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</si>
  <si>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</si>
  <si>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</si>
  <si>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</si>
  <si>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</si>
  <si>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</si>
  <si>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</si>
  <si>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</si>
  <si>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</si>
  <si>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</si>
  <si>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</si>
  <si>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</si>
  <si>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</si>
  <si>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</si>
  <si>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</si>
  <si>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</si>
  <si>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</si>
  <si>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</si>
  <si>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</si>
  <si>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</si>
  <si>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</si>
  <si>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</si>
  <si>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</si>
  <si>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</si>
  <si>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</si>
  <si>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</si>
  <si>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</si>
  <si>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</si>
  <si>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</si>
  <si>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</si>
  <si>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</si>
  <si>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</si>
  <si>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</si>
  <si>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</si>
  <si>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</si>
  <si>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</si>
  <si>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</si>
  <si>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</si>
  <si>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</si>
  <si>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</si>
  <si>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</si>
  <si>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</si>
  <si>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</si>
  <si>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</si>
  <si>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</si>
  <si>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</si>
  <si>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</si>
  <si>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</si>
  <si>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</si>
  <si>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</si>
  <si>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</si>
  <si>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</si>
  <si>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</si>
  <si>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</si>
  <si>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</si>
  <si>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</si>
  <si>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</si>
  <si>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</si>
  <si>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</si>
  <si>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</si>
  <si>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</si>
  <si>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</si>
  <si>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</si>
  <si>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</si>
  <si>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</si>
  <si>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</si>
  <si>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</si>
  <si>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</si>
  <si>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</si>
  <si>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</si>
  <si>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</si>
  <si>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</si>
  <si>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</si>
  <si>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</si>
  <si>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</si>
  <si>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</si>
  <si>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</si>
  <si>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</si>
  <si>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</si>
  <si>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</si>
  <si>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</si>
  <si>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</si>
  <si>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</si>
  <si>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</si>
  <si>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</si>
  <si>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</si>
  <si>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</si>
  <si>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</si>
  <si>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</si>
  <si>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</si>
  <si>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</si>
  <si>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</si>
  <si>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</si>
  <si>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</si>
  <si>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</si>
  <si>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</si>
  <si>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</si>
  <si>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</si>
  <si>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</si>
  <si>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</si>
  <si>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</si>
  <si>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</si>
  <si>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</si>
  <si>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</si>
  <si>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</si>
  <si>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</si>
  <si>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</si>
  <si>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</si>
  <si>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</si>
  <si>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</si>
  <si>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</si>
  <si>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</si>
  <si>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</si>
  <si>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</si>
  <si>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</si>
  <si>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</si>
  <si>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</si>
  <si>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</si>
  <si>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</si>
  <si>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</si>
  <si>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</si>
  <si>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</si>
  <si>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</si>
  <si>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</si>
  <si>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</si>
  <si>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</si>
  <si>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</si>
  <si>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</si>
  <si>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</si>
  <si>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</si>
  <si>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</si>
  <si>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</si>
  <si>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</si>
  <si>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</si>
  <si>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</si>
  <si>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</si>
  <si>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</si>
  <si>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</si>
  <si>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</si>
  <si>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</si>
  <si>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</si>
  <si>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</si>
  <si>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</si>
  <si>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</si>
  <si>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</si>
  <si>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</si>
  <si>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</si>
  <si>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</si>
  <si>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</si>
  <si>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</si>
  <si>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</si>
  <si>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</si>
  <si>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</si>
  <si>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</si>
  <si>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</si>
  <si>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</si>
  <si>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</si>
  <si>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</si>
  <si>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</si>
  <si>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</si>
  <si>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</si>
  <si>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</si>
  <si>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</si>
  <si>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</si>
  <si>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</si>
  <si>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</si>
  <si>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</si>
  <si>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</si>
  <si>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</si>
  <si>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</si>
  <si>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</si>
  <si>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</si>
  <si>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</si>
  <si>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</si>
  <si>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</si>
  <si>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</si>
  <si>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</si>
  <si>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</si>
  <si>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</si>
  <si>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</si>
  <si>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</si>
  <si>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</si>
  <si>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</si>
  <si>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</si>
  <si>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</si>
  <si>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</si>
  <si>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</si>
  <si>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</si>
  <si>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</si>
  <si>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</si>
  <si>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</si>
  <si>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</si>
  <si>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</si>
  <si>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</si>
  <si>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</si>
  <si>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</si>
  <si>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</si>
  <si>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</si>
  <si>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</si>
  <si>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</si>
  <si>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</si>
  <si>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</si>
  <si>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</si>
  <si>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</si>
  <si>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</si>
  <si>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</si>
  <si>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</si>
  <si>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</si>
  <si>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</si>
  <si>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</si>
  <si>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</si>
  <si>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</si>
  <si>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</si>
  <si>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</si>
  <si>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</si>
  <si>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</si>
  <si>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</si>
  <si>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</si>
  <si>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</si>
  <si>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</si>
  <si>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</si>
  <si>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</si>
  <si>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</si>
  <si>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</si>
  <si>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</si>
  <si>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</si>
  <si>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</si>
  <si>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</si>
  <si>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</si>
  <si>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</si>
  <si>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</si>
  <si>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</si>
  <si>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</si>
  <si>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</si>
  <si>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</si>
  <si>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</si>
  <si>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</si>
  <si>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</si>
  <si>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</si>
  <si>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</si>
  <si>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</si>
  <si>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</si>
  <si>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</si>
  <si>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</si>
  <si>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</si>
  <si>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</si>
  <si>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</si>
  <si>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</si>
  <si>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</si>
  <si>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</si>
  <si>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</si>
  <si>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</si>
  <si>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</si>
  <si>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</si>
  <si>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</si>
  <si>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</si>
  <si>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</si>
  <si>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</si>
  <si>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</si>
  <si>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</si>
  <si>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</si>
  <si>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</si>
  <si>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</si>
  <si>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</si>
  <si>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</si>
  <si>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</si>
  <si>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</si>
  <si>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</si>
  <si>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</si>
  <si>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</si>
  <si>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</si>
  <si>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</si>
  <si>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</si>
  <si>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</si>
  <si>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</si>
  <si>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</si>
  <si>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</si>
  <si>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</si>
  <si>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</si>
  <si>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</si>
  <si>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</si>
  <si>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</si>
  <si>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</si>
  <si>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</si>
  <si>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</si>
  <si>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</si>
  <si>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</si>
  <si>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</si>
  <si>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</si>
  <si>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</si>
  <si>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</si>
  <si>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</si>
  <si>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</si>
  <si>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</si>
  <si>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</si>
  <si>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</si>
  <si>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</si>
  <si>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</si>
  <si>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</si>
  <si>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</si>
  <si>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</si>
  <si>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</si>
  <si>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</si>
  <si>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</si>
  <si>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</si>
  <si>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</si>
  <si>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</si>
  <si>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</si>
  <si>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</si>
  <si>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</si>
  <si>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</si>
  <si>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</si>
  <si>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</si>
  <si>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</si>
  <si>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</si>
  <si>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</si>
  <si>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</si>
  <si>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</si>
  <si>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</si>
  <si>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</si>
  <si>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</si>
  <si>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</si>
  <si>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</si>
  <si>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</si>
  <si>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</si>
  <si>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</si>
  <si>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</si>
  <si>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</si>
  <si>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</si>
  <si>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</si>
  <si>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</si>
  <si>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</si>
  <si>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</si>
  <si>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</si>
  <si>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</si>
  <si>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</si>
  <si>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</si>
  <si>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</si>
  <si>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</si>
  <si>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</si>
  <si>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</si>
  <si>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</si>
  <si>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</si>
  <si>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</si>
  <si>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</si>
  <si>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</si>
  <si>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</si>
  <si>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</si>
  <si>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</si>
  <si>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</si>
  <si>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</si>
  <si>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</si>
  <si>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</si>
  <si>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</si>
  <si>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</si>
  <si>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</si>
  <si>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</si>
  <si>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</si>
  <si>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</si>
  <si>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</si>
  <si>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</si>
  <si>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</si>
  <si>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</si>
  <si>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</si>
  <si>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</si>
  <si>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</si>
  <si>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</si>
  <si>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</si>
  <si>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</si>
  <si>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</si>
  <si>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</si>
  <si>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</si>
  <si>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</si>
  <si>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</si>
  <si>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</si>
  <si>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</si>
  <si>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</si>
  <si>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</si>
  <si>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</si>
  <si>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</si>
  <si>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</si>
  <si>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</si>
  <si>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</si>
  <si>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</si>
  <si>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</si>
  <si>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</si>
  <si>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</si>
  <si>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</si>
  <si>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</si>
  <si>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</si>
  <si>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</si>
  <si>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</si>
  <si>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</si>
  <si>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</si>
  <si>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</si>
  <si>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</si>
  <si>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</si>
  <si>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</si>
  <si>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</si>
  <si>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</si>
  <si>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</si>
  <si>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</si>
  <si>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</si>
  <si>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</si>
  <si>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</si>
  <si>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</si>
  <si>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</si>
  <si>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</si>
  <si>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</si>
  <si>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</si>
  <si>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</si>
  <si>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</si>
  <si>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</si>
  <si>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</si>
  <si>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</si>
  <si>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</si>
  <si>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</si>
  <si>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</si>
  <si>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</si>
  <si>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</si>
  <si>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</si>
  <si>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</si>
  <si>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</si>
  <si>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</si>
  <si>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</si>
  <si>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</si>
  <si>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</si>
  <si>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</si>
  <si>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</si>
  <si>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</si>
  <si>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</si>
  <si>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</si>
  <si>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</si>
  <si>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</si>
  <si>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</si>
  <si>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</si>
  <si>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</si>
  <si>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</si>
  <si>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</si>
  <si>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</si>
  <si>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</si>
  <si>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</si>
  <si>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</si>
  <si>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</si>
  <si>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</si>
  <si>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</si>
  <si>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</si>
  <si>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</si>
  <si>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</si>
  <si>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</si>
  <si>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</si>
  <si>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</si>
  <si>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</si>
  <si>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</si>
  <si>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</si>
  <si>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</si>
  <si>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</si>
  <si>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</si>
  <si>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</si>
  <si>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</si>
  <si>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</si>
  <si>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</si>
  <si>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</si>
  <si>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</si>
  <si>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</si>
  <si>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</si>
  <si>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</si>
  <si>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</si>
  <si>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</si>
  <si>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</si>
  <si>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</si>
  <si>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</si>
  <si>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</si>
  <si>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</si>
  <si>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</si>
  <si>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</si>
  <si>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</si>
  <si>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</si>
  <si>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</si>
  <si>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</si>
  <si>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</si>
  <si>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</si>
  <si>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</si>
  <si>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</si>
  <si>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</si>
  <si>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</si>
  <si>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</si>
  <si>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</si>
  <si>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</si>
  <si>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</si>
  <si>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</si>
  <si>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</si>
  <si>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</si>
  <si>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</si>
  <si>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</si>
  <si>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</si>
  <si>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</si>
  <si>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</si>
  <si>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</si>
  <si>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</si>
  <si>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</si>
  <si>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</si>
  <si>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</si>
  <si>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</si>
  <si>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</si>
  <si>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</si>
  <si>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</si>
  <si>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</si>
  <si>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</si>
  <si>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</si>
  <si>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</si>
  <si>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</si>
  <si>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</si>
  <si>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</si>
  <si>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</si>
  <si>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</si>
  <si>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</si>
  <si>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</si>
  <si>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</si>
  <si>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</si>
  <si>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</si>
  <si>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</si>
  <si>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</si>
  <si>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</si>
  <si>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</si>
  <si>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</si>
  <si>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</si>
  <si>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</si>
  <si>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</si>
  <si>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</si>
  <si>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</si>
  <si>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</si>
  <si>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</si>
  <si>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</si>
  <si>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</si>
  <si>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</si>
  <si>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</si>
  <si>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</si>
  <si>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</si>
  <si>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</si>
  <si>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</si>
  <si>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</si>
  <si>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</si>
  <si>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</si>
  <si>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</si>
  <si>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</si>
  <si>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</si>
  <si>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</si>
  <si>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</si>
  <si>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</si>
  <si>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</si>
  <si>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</si>
  <si>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</si>
  <si>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</si>
  <si>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</si>
  <si>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</si>
  <si>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</si>
  <si>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</si>
  <si>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</si>
  <si>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</si>
  <si>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</si>
  <si>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</si>
  <si>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</si>
  <si>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</si>
  <si>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</si>
  <si>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</si>
  <si>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</si>
  <si>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</si>
  <si>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</si>
  <si>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</si>
  <si>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</si>
  <si>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</si>
  <si>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</si>
  <si>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</si>
  <si>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</si>
  <si>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</si>
  <si>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</si>
  <si>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</si>
  <si>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</si>
  <si>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</si>
  <si>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</si>
  <si>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</si>
  <si>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</si>
  <si>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</si>
  <si>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</si>
  <si>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</si>
  <si>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</si>
  <si>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</si>
  <si>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</si>
  <si>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</si>
  <si>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</si>
  <si>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</si>
  <si>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</si>
  <si>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</si>
  <si>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</si>
  <si>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</si>
  <si>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</si>
  <si>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</si>
  <si>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</si>
  <si>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</si>
  <si>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</si>
  <si>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</si>
  <si>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</si>
  <si>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</si>
  <si>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</si>
  <si>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</si>
  <si>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</si>
  <si>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</si>
  <si>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</si>
  <si>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</si>
  <si>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</si>
  <si>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</si>
  <si>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</si>
  <si>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</si>
  <si>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</si>
  <si>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</si>
  <si>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</si>
  <si>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</si>
  <si>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</si>
  <si>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</si>
  <si>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</si>
  <si>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</si>
  <si>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</si>
  <si>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</si>
  <si>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</si>
  <si>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</si>
  <si>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</si>
  <si>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</si>
  <si>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</si>
  <si>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</si>
  <si>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</si>
  <si>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</si>
  <si>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</si>
  <si>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</si>
  <si>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</si>
  <si>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</si>
  <si>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</si>
  <si>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</si>
  <si>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</si>
  <si>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</si>
  <si>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</si>
  <si>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</si>
  <si>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</si>
  <si>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</si>
  <si>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</si>
  <si>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</si>
  <si>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</si>
  <si>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</si>
  <si>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</si>
  <si>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</si>
  <si>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</si>
  <si>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</si>
  <si>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</si>
  <si>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</si>
  <si>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</si>
  <si>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</si>
  <si>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</si>
  <si>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</si>
  <si>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</si>
  <si>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</si>
  <si>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</si>
  <si>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</si>
  <si>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</si>
  <si>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</si>
  <si>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</si>
  <si>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</si>
  <si>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</si>
  <si>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</si>
  <si>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</si>
  <si>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</si>
  <si>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</si>
  <si>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</si>
  <si>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</si>
  <si>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</si>
  <si>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</si>
  <si>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</si>
  <si>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</si>
  <si>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</si>
  <si>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</si>
  <si>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</si>
  <si>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</si>
  <si>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</si>
  <si>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</si>
  <si>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</si>
  <si>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</si>
  <si>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</si>
  <si>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</si>
  <si>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</si>
  <si>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</si>
  <si>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</si>
  <si>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</si>
  <si>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</si>
  <si>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</si>
  <si>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</si>
  <si>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</si>
  <si>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</si>
  <si>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</si>
  <si>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</si>
  <si>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</si>
  <si>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</si>
  <si>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</si>
  <si>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</si>
  <si>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</si>
  <si>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</si>
  <si>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</si>
  <si>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</si>
  <si>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</si>
  <si>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</si>
  <si>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</si>
  <si>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</si>
  <si>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</si>
  <si>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</si>
  <si>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</si>
  <si>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</si>
  <si>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</si>
  <si>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</si>
  <si>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</si>
  <si>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</si>
  <si>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</si>
  <si>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</si>
  <si>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</si>
  <si>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</si>
  <si>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</si>
  <si>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</si>
  <si>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</si>
  <si>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</si>
  <si>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</si>
  <si>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</si>
  <si>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</si>
  <si>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</si>
  <si>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</si>
  <si>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</si>
  <si>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</si>
  <si>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</si>
  <si>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</si>
  <si>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</si>
  <si>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</si>
  <si>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</si>
  <si>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</si>
  <si>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</si>
  <si>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</si>
  <si>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</si>
  <si>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</si>
  <si>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</si>
  <si>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</si>
  <si>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</si>
  <si>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</si>
  <si>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</si>
  <si>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</si>
  <si>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</si>
  <si>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</si>
  <si>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</si>
  <si>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</si>
  <si>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</si>
  <si>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</si>
  <si>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</si>
  <si>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</si>
  <si>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</si>
  <si>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</si>
  <si>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</si>
  <si>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</si>
  <si>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</si>
  <si>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</si>
  <si>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</si>
  <si>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</si>
  <si>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</si>
  <si>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</si>
  <si>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</si>
  <si>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</si>
  <si>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</si>
  <si>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</si>
  <si>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</si>
  <si>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</si>
  <si>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</si>
  <si>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</si>
  <si>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</si>
  <si>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</si>
  <si>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</si>
  <si>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</si>
  <si>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</si>
  <si>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</si>
  <si>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</si>
  <si>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</si>
  <si>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</si>
  <si>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</si>
  <si>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</si>
  <si>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</si>
  <si>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</si>
  <si>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</si>
  <si>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</si>
  <si>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</si>
  <si>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</si>
  <si>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</si>
  <si>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</si>
  <si>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</si>
  <si>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</si>
  <si>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</si>
  <si>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</si>
  <si>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</si>
  <si>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</si>
  <si>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</si>
  <si>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</si>
  <si>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</si>
  <si>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</si>
  <si>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</si>
  <si>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</si>
  <si>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</si>
  <si>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</si>
  <si>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</si>
  <si>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</si>
  <si>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</si>
  <si>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</si>
  <si>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</si>
  <si>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</si>
  <si>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</si>
  <si>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</si>
  <si>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</si>
  <si>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</si>
  <si>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</si>
  <si>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</si>
  <si>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</si>
  <si>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</si>
  <si>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</si>
  <si>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</si>
  <si>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</si>
  <si>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</si>
  <si>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</si>
  <si>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</si>
  <si>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</si>
  <si>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</si>
  <si>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</si>
  <si>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</si>
  <si>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</si>
  <si>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</si>
  <si>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</si>
  <si>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</si>
  <si>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</si>
  <si>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</si>
  <si>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</si>
  <si>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</si>
  <si>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</si>
  <si>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</si>
  <si>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</si>
  <si>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</si>
  <si>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</si>
  <si>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</si>
  <si>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</si>
  <si>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</si>
  <si>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</si>
  <si>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</si>
  <si>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</si>
  <si>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</si>
  <si>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</si>
  <si>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</si>
  <si>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</si>
  <si>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</si>
  <si>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</si>
  <si>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</si>
  <si>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</si>
  <si>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</si>
  <si>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</si>
  <si>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</si>
  <si>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</si>
  <si>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</si>
  <si>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</si>
  <si>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</si>
  <si>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</si>
  <si>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</si>
  <si>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</si>
  <si>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</si>
  <si>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</si>
  <si>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</si>
  <si>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</si>
  <si>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</si>
  <si>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</si>
  <si>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</si>
  <si>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</si>
  <si>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</si>
  <si>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</si>
  <si>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</si>
  <si>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</si>
  <si>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</si>
  <si>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</si>
  <si>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</si>
  <si>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</si>
  <si>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</si>
  <si>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</si>
  <si>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</si>
  <si>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</si>
  <si>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</si>
  <si>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</si>
  <si>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</si>
  <si>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</si>
  <si>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</si>
  <si>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</si>
  <si>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</si>
  <si>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</si>
  <si>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</si>
  <si>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</si>
  <si>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</si>
  <si>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</si>
  <si>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</si>
  <si>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</si>
  <si>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</si>
  <si>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</si>
  <si>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</si>
  <si>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</si>
  <si>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</si>
  <si>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</si>
  <si>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</si>
  <si>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</si>
  <si>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</si>
  <si>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</si>
  <si>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</si>
  <si>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</si>
  <si>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</si>
  <si>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</si>
  <si>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</si>
  <si>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</si>
  <si>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</si>
  <si>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</si>
  <si>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</si>
  <si>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</si>
  <si>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</si>
  <si>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</si>
  <si>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</si>
  <si>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</si>
  <si>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</si>
  <si>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</si>
  <si>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</si>
  <si>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</si>
  <si>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</si>
  <si>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</si>
  <si>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</si>
  <si>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</si>
  <si>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</si>
  <si>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</si>
  <si>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</si>
  <si>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</si>
  <si>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</si>
  <si>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</si>
  <si>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</si>
  <si>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</si>
  <si>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</si>
  <si>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</si>
  <si>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</si>
  <si>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</si>
  <si>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</si>
  <si>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</si>
  <si>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</si>
  <si>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</si>
  <si>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</si>
  <si>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</si>
  <si>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</si>
  <si>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</si>
  <si>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</si>
  <si>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</si>
  <si>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</si>
  <si>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</si>
  <si>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</si>
  <si>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</si>
  <si>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</si>
  <si>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</si>
  <si>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</si>
  <si>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</si>
  <si>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</si>
  <si>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</si>
  <si>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</si>
  <si>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</si>
  <si>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</si>
  <si>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</si>
  <si>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</si>
  <si>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</si>
  <si>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</si>
  <si>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</si>
  <si>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</si>
  <si>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</si>
  <si>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</si>
  <si>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</si>
  <si>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</si>
  <si>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</si>
  <si>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</si>
  <si>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</si>
  <si>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</si>
  <si>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</si>
  <si>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</si>
  <si>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</si>
  <si>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</si>
  <si>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</si>
  <si>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</si>
  <si>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</si>
  <si>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</si>
  <si>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</si>
  <si>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</si>
  <si>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</si>
  <si>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</si>
  <si>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</si>
  <si>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</si>
  <si>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</si>
  <si>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</si>
  <si>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</si>
  <si>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</si>
  <si>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</si>
  <si>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</si>
  <si>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</si>
  <si>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</si>
  <si>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</si>
  <si>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</si>
  <si>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</si>
  <si>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</si>
  <si>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</si>
  <si>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</si>
  <si>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</si>
  <si>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</si>
  <si>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</si>
  <si>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</si>
  <si>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</si>
  <si>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</si>
  <si>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</si>
  <si>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</si>
  <si>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</si>
  <si>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</si>
  <si>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</si>
  <si>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</si>
  <si>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</si>
  <si>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</si>
  <si>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</si>
  <si>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</si>
  <si>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</si>
  <si>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</si>
  <si>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</si>
  <si>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</si>
  <si>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</si>
  <si>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</si>
  <si>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</si>
  <si>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</si>
  <si>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</si>
  <si>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</si>
  <si>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</si>
  <si>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</si>
  <si>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</si>
  <si>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</si>
  <si>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</si>
  <si>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</si>
  <si>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</si>
  <si>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</si>
  <si>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</si>
  <si>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</si>
  <si>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</si>
  <si>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</si>
  <si>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</si>
  <si>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</si>
  <si>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</si>
  <si>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</si>
  <si>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</si>
  <si>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</si>
  <si>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</si>
  <si>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</si>
  <si>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</si>
  <si>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</si>
  <si>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</si>
  <si>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</si>
  <si>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</si>
  <si>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</si>
  <si>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</si>
  <si>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</si>
  <si>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</si>
  <si>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</si>
  <si>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</si>
  <si>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</si>
  <si>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</si>
  <si>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</si>
  <si>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</si>
  <si>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</si>
  <si>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</si>
  <si>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</si>
  <si>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</si>
  <si>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</si>
  <si>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</si>
  <si>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</si>
  <si>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</si>
  <si>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</si>
  <si>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</si>
  <si>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</si>
  <si>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</si>
  <si>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</si>
  <si>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</si>
  <si>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</si>
  <si>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</si>
  <si>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</si>
  <si>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</si>
  <si>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</si>
  <si>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</si>
  <si>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</si>
  <si>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</si>
  <si>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</si>
  <si>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</si>
  <si>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</si>
  <si>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</si>
  <si>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</si>
  <si>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</si>
  <si>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</si>
  <si>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</si>
  <si>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</si>
  <si>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</si>
  <si>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</si>
  <si>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</si>
  <si>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</si>
  <si>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</si>
  <si>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</si>
  <si>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</si>
  <si>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</si>
  <si>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</si>
  <si>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</si>
  <si>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</si>
  <si>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</si>
  <si>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</si>
  <si>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</si>
  <si>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</si>
  <si>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</si>
  <si>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</si>
  <si>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</si>
  <si>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</si>
  <si>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</si>
  <si>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</si>
  <si>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</si>
  <si>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</si>
  <si>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</si>
  <si>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</si>
  <si>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</si>
  <si>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</si>
  <si>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</si>
  <si>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</si>
  <si>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</si>
  <si>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</si>
  <si>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</si>
  <si>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</si>
  <si>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</si>
  <si>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</si>
  <si>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</si>
  <si>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</si>
  <si>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</si>
  <si>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</si>
  <si>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</si>
  <si>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</si>
  <si>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</si>
  <si>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</si>
  <si>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</si>
  <si>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</si>
  <si>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</si>
  <si>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</si>
  <si>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</si>
  <si>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</si>
  <si>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</si>
  <si>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</si>
  <si>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</si>
  <si>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</si>
  <si>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</si>
  <si>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</si>
  <si>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</si>
  <si>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</si>
  <si>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</si>
  <si>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</si>
  <si>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</si>
  <si>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</si>
  <si>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</si>
  <si>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</si>
  <si>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</si>
  <si>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</si>
  <si>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</si>
  <si>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</si>
  <si>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</si>
  <si>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</si>
  <si>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</si>
  <si>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</si>
  <si>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</si>
  <si>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</si>
  <si>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</si>
  <si>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</si>
  <si>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</si>
  <si>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</si>
  <si>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</si>
  <si>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</si>
  <si>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</si>
  <si>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</si>
  <si>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</si>
  <si>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</si>
  <si>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</si>
  <si>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</si>
  <si>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</si>
  <si>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</si>
  <si>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</si>
  <si>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</si>
  <si>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</si>
  <si>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</si>
  <si>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</si>
  <si>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</si>
  <si>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</si>
  <si>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</si>
  <si>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</si>
  <si>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</si>
  <si>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</si>
  <si>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</si>
  <si>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</si>
  <si>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</si>
  <si>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</si>
  <si>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</si>
  <si>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</si>
  <si>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</si>
  <si>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</si>
  <si>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</si>
  <si>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</si>
  <si>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</si>
  <si>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</si>
  <si>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</si>
  <si>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</si>
  <si>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</si>
  <si>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</si>
  <si>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</si>
  <si>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</si>
  <si>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</si>
  <si>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</si>
  <si>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</si>
  <si>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</si>
  <si>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</si>
  <si>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</si>
  <si>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</si>
  <si>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</si>
  <si>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</si>
  <si>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</si>
  <si>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</si>
  <si>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</si>
  <si>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</si>
  <si>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</si>
  <si>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</si>
  <si>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</si>
  <si>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</si>
  <si>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</si>
  <si>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</si>
  <si>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</si>
  <si>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</si>
  <si>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</si>
  <si>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</si>
  <si>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</si>
  <si>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</si>
  <si>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</si>
  <si>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</si>
  <si>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</si>
  <si>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</si>
  <si>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</si>
  <si>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</si>
  <si>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</si>
  <si>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</si>
  <si>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</si>
  <si>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</si>
  <si>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</si>
  <si>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</si>
  <si>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</si>
  <si>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</si>
  <si>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</si>
  <si>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</si>
  <si>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</si>
  <si>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</si>
  <si>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</si>
  <si>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</si>
  <si>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</si>
  <si>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</si>
  <si>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</si>
  <si>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</si>
  <si>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</si>
  <si>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</si>
  <si>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</si>
  <si>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</si>
  <si>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</si>
  <si>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</si>
  <si>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</si>
  <si>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</si>
  <si>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</si>
  <si>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</si>
  <si>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</si>
  <si>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</si>
  <si>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</si>
  <si>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</si>
  <si>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</si>
  <si>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</si>
  <si>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</si>
  <si>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</si>
  <si>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</si>
  <si>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</si>
  <si>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</si>
  <si>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</si>
  <si>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</si>
  <si>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</si>
  <si>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</si>
  <si>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</si>
  <si>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</si>
  <si>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</si>
  <si>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</si>
  <si>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</si>
  <si>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</si>
  <si>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</si>
  <si>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</si>
  <si>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</si>
  <si>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</si>
  <si>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</si>
  <si>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</si>
  <si>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</si>
  <si>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</si>
  <si>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</si>
  <si>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</si>
  <si>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</si>
  <si>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</si>
  <si>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</si>
  <si>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</si>
  <si>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</si>
  <si>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</si>
  <si>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</si>
  <si>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</si>
  <si>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</si>
  <si>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</si>
  <si>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</si>
  <si>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</si>
  <si>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</si>
  <si>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</si>
  <si>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</si>
  <si>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</si>
  <si>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</si>
  <si>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</si>
  <si>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</si>
  <si>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</si>
  <si>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</si>
  <si>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</si>
  <si>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</si>
  <si>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</si>
  <si>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</si>
  <si>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</si>
  <si>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</si>
  <si>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</si>
  <si>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</si>
  <si>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</si>
  <si>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</si>
  <si>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</si>
  <si>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</si>
  <si>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</si>
  <si>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</si>
  <si>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</si>
  <si>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</si>
  <si>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</si>
  <si>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</si>
  <si>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</si>
  <si>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</si>
  <si>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</si>
  <si>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</si>
  <si>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</si>
  <si>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</si>
  <si>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</si>
  <si>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</si>
  <si>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</si>
  <si>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</si>
  <si>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</si>
  <si>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</si>
  <si>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</si>
  <si>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</si>
  <si>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</si>
  <si>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</si>
  <si>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</si>
  <si>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</si>
  <si>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</si>
  <si>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</si>
  <si>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</si>
  <si>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</si>
  <si>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</si>
  <si>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</si>
  <si>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</si>
  <si>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</si>
  <si>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</si>
  <si>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</si>
  <si>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</si>
  <si>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</si>
  <si>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</si>
  <si>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</si>
  <si>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</si>
  <si>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</si>
  <si>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</si>
  <si>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</si>
  <si>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</si>
  <si>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</si>
  <si>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</si>
  <si>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</si>
  <si>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</si>
  <si>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</si>
  <si>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</si>
  <si>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</si>
  <si>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</si>
  <si>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</si>
  <si>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</si>
  <si>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</si>
  <si>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</si>
  <si>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</si>
  <si>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</si>
  <si>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</si>
  <si>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</si>
  <si>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</si>
  <si>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</si>
  <si>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</si>
  <si>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</si>
  <si>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</si>
  <si>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</si>
  <si>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</si>
  <si>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</si>
  <si>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</si>
  <si>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</si>
  <si>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</si>
  <si>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</si>
  <si>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</si>
  <si>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</si>
  <si>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</si>
  <si>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</si>
  <si>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</si>
  <si>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</si>
  <si>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</si>
  <si>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</si>
  <si>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</si>
  <si>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</si>
  <si>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</si>
  <si>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</si>
  <si>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</si>
  <si>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</si>
  <si>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</si>
  <si>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</si>
  <si>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</si>
  <si>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</si>
  <si>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</si>
  <si>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</si>
  <si>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</si>
  <si>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</si>
  <si>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</si>
  <si>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</si>
  <si>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</si>
  <si>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</si>
  <si>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</si>
  <si>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</si>
  <si>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</si>
  <si>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</si>
  <si>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</si>
  <si>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</si>
  <si>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</si>
  <si>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</si>
  <si>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</si>
  <si>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</si>
  <si>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</si>
  <si>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</si>
  <si>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</si>
  <si>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</si>
  <si>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</si>
  <si>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</si>
  <si>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</si>
  <si>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</si>
  <si>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</si>
  <si>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</si>
  <si>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</si>
  <si>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</si>
  <si>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</si>
  <si>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</si>
  <si>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</si>
  <si>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</si>
  <si>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</si>
  <si>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</si>
  <si>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</si>
  <si>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</si>
  <si>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</si>
  <si>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</si>
  <si>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</si>
  <si>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</si>
  <si>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</si>
  <si>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</si>
  <si>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</si>
  <si>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</si>
  <si>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</si>
  <si>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</si>
  <si>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</si>
  <si>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</si>
  <si>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</si>
  <si>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</si>
  <si>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</si>
  <si>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</si>
  <si>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</si>
  <si>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</si>
  <si>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</si>
  <si>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</si>
  <si>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</si>
  <si>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</si>
  <si>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</si>
  <si>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</si>
  <si>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</si>
  <si>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</si>
  <si>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</si>
  <si>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</si>
  <si>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</si>
  <si>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</si>
  <si>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</si>
  <si>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</si>
  <si>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</si>
  <si>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</si>
  <si>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</si>
  <si>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</si>
  <si>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</si>
  <si>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</si>
  <si>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</si>
  <si>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</si>
  <si>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</si>
  <si>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</si>
  <si>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</si>
  <si>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</si>
  <si>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</si>
  <si>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</si>
  <si>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</si>
  <si>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</si>
  <si>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</si>
  <si>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</si>
  <si>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</si>
  <si>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</si>
  <si>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</si>
  <si>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</si>
  <si>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</si>
  <si>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</si>
  <si>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</si>
  <si>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</si>
  <si>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</si>
  <si>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</si>
  <si>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</si>
  <si>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</si>
  <si>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</si>
  <si>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</si>
  <si>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</si>
  <si>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</si>
  <si>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</si>
  <si>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</si>
  <si>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</si>
  <si>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</si>
  <si>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</si>
  <si>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</si>
  <si>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</si>
  <si>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</si>
  <si>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</si>
  <si>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</si>
  <si>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</si>
  <si>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</si>
  <si>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</si>
  <si>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</si>
  <si>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</si>
  <si>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</si>
  <si>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</si>
  <si>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</si>
  <si>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</si>
  <si>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</si>
  <si>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</si>
  <si>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</si>
  <si>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</si>
  <si>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</si>
  <si>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</si>
  <si>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</si>
  <si>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</si>
  <si>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</si>
  <si>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</si>
  <si>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</si>
  <si>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</si>
  <si>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</si>
  <si>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</si>
  <si>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</si>
  <si>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</si>
  <si>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</si>
  <si>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</si>
  <si>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</si>
  <si>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</si>
  <si>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</si>
  <si>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</si>
  <si>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</si>
  <si>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</si>
  <si>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</si>
  <si>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</si>
  <si>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</si>
  <si>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</si>
  <si>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</si>
  <si>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</si>
  <si>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</si>
  <si>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</si>
  <si>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</si>
  <si>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</si>
  <si>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</si>
  <si>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</si>
  <si>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</si>
  <si>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</si>
  <si>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</si>
  <si>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</si>
  <si>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</si>
  <si>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</si>
  <si>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</si>
  <si>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</si>
  <si>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</si>
  <si>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</si>
  <si>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</si>
  <si>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</si>
  <si>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</si>
  <si>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</si>
  <si>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</si>
  <si>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</si>
  <si>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</si>
  <si>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</si>
  <si>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</si>
  <si>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</si>
  <si>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</si>
  <si>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</si>
  <si>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</si>
  <si>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</si>
  <si>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</si>
  <si>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</si>
  <si>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</si>
  <si>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</si>
  <si>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</si>
  <si>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</si>
  <si>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</si>
  <si>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</si>
  <si>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</si>
  <si>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</si>
  <si>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</si>
  <si>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</si>
  <si>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</si>
  <si>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</si>
  <si>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</si>
  <si>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</si>
  <si>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</si>
  <si>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</si>
  <si>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</si>
  <si>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</si>
  <si>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</si>
  <si>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</si>
  <si>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</si>
  <si>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</si>
  <si>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</si>
  <si>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</si>
  <si>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</si>
  <si>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</si>
  <si>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</si>
  <si>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</si>
  <si>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</si>
  <si>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</si>
  <si>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</si>
  <si>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</si>
  <si>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</si>
  <si>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</si>
  <si>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</si>
  <si>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</si>
  <si>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</si>
  <si>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</si>
  <si>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</si>
  <si>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</si>
  <si>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</si>
  <si>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</si>
  <si>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</si>
  <si>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</si>
  <si>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</si>
  <si>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</si>
  <si>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</si>
  <si>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</si>
  <si>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</si>
  <si>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</si>
  <si>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</si>
  <si>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</si>
  <si>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</si>
  <si>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</si>
  <si>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</si>
  <si>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</si>
  <si>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</si>
  <si>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</si>
  <si>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</si>
  <si>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</si>
  <si>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</si>
  <si>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</si>
  <si>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</si>
  <si>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</si>
  <si>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</si>
  <si>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</si>
  <si>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</si>
  <si>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</si>
  <si>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</si>
  <si>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</si>
  <si>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</si>
  <si>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</si>
  <si>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</si>
  <si>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</si>
  <si>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</si>
  <si>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</si>
  <si>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</si>
  <si>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</si>
  <si>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</si>
  <si>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</si>
  <si>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</si>
  <si>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</si>
  <si>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</si>
  <si>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</si>
  <si>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</si>
  <si>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</si>
  <si>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</si>
  <si>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</si>
  <si>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</si>
  <si>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</si>
  <si>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</si>
  <si>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</si>
  <si>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</si>
  <si>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</si>
  <si>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</si>
  <si>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</si>
  <si>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</si>
  <si>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</si>
  <si>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</si>
  <si>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</si>
  <si>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</si>
  <si>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</si>
  <si>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</si>
  <si>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</si>
  <si>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</si>
  <si>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</si>
  <si>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</si>
  <si>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</si>
  <si>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</si>
  <si>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</si>
  <si>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</si>
  <si>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</si>
  <si>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</si>
  <si>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</si>
  <si>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</si>
  <si>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</si>
  <si>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</si>
  <si>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</si>
  <si>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</si>
  <si>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</si>
  <si>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</si>
  <si>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</si>
  <si>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</si>
  <si>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</si>
  <si>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</si>
  <si>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</si>
  <si>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</si>
  <si>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</si>
  <si>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</si>
  <si>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</si>
  <si>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</si>
  <si>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</si>
  <si>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</si>
  <si>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</si>
  <si>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</si>
  <si>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</si>
  <si>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</si>
  <si>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</si>
  <si>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</si>
  <si>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</si>
  <si>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</si>
  <si>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</si>
  <si>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</si>
  <si>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</si>
  <si>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</si>
  <si>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</si>
  <si>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</si>
  <si>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</si>
  <si>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</si>
  <si>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</si>
  <si>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</si>
  <si>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</si>
  <si>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</si>
  <si>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</si>
  <si>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</si>
  <si>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</si>
  <si>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</si>
  <si>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</si>
  <si>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</si>
  <si>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</si>
  <si>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</si>
  <si>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</si>
  <si>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</si>
  <si>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</si>
  <si>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</si>
  <si>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</si>
  <si>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</si>
  <si>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</si>
  <si>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</si>
  <si>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</si>
  <si>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</si>
  <si>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</si>
  <si>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</si>
  <si>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</si>
  <si>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</si>
  <si>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</si>
  <si>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</si>
  <si>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</si>
  <si>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</si>
  <si>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</si>
  <si>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</si>
  <si>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</si>
  <si>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</si>
  <si>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</si>
  <si>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</si>
  <si>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</si>
  <si>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</si>
  <si>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</si>
  <si>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</si>
  <si>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</si>
  <si>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</si>
  <si>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</si>
  <si>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</si>
  <si>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</si>
  <si>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</si>
  <si>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</si>
  <si>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</si>
  <si>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</si>
  <si>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</si>
  <si>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</si>
  <si>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</si>
  <si>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</si>
  <si>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</si>
  <si>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</si>
  <si>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</si>
  <si>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</si>
  <si>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</si>
  <si>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</si>
  <si>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</si>
  <si>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</si>
  <si>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</si>
  <si>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</si>
  <si>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</si>
  <si>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</si>
  <si>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</si>
  <si>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</si>
  <si>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</si>
  <si>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</si>
  <si>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</si>
  <si>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</si>
  <si>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</si>
  <si>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</si>
  <si>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</si>
  <si>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</si>
  <si>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</si>
  <si>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</si>
  <si>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</si>
  <si>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</si>
  <si>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</si>
  <si>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</si>
  <si>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</si>
  <si>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</si>
  <si>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</si>
  <si>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</si>
  <si>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</si>
  <si>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</si>
  <si>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</si>
  <si>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</si>
  <si>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</si>
  <si>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</si>
  <si>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</si>
  <si>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</si>
  <si>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</si>
  <si>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</si>
  <si>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</si>
  <si>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</si>
  <si>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</si>
  <si>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</si>
  <si>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</si>
  <si>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</si>
  <si>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</si>
  <si>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</si>
  <si>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</si>
  <si>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</si>
  <si>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</si>
  <si>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</si>
  <si>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</si>
  <si>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</si>
  <si>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</si>
  <si>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</si>
  <si>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</si>
  <si>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</si>
  <si>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</si>
  <si>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</si>
  <si>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</si>
  <si>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</si>
  <si>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</si>
  <si>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</si>
  <si>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</si>
  <si>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</si>
  <si>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</si>
  <si>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</si>
  <si>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</si>
  <si>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</si>
  <si>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</si>
  <si>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</si>
  <si>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</si>
  <si>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</si>
  <si>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</si>
  <si>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</si>
  <si>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</si>
  <si>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</si>
  <si>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</si>
  <si>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</si>
  <si>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</si>
  <si>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</si>
  <si>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</si>
  <si>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</si>
  <si>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</si>
  <si>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</si>
  <si>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</si>
  <si>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</si>
  <si>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</si>
  <si>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</si>
  <si>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</si>
  <si>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</si>
  <si>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</si>
  <si>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</si>
  <si>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</si>
  <si>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</si>
  <si>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</si>
  <si>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</si>
  <si>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</si>
  <si>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</si>
  <si>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</si>
  <si>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</si>
  <si>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</si>
  <si>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</si>
  <si>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</si>
  <si>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</si>
  <si>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</si>
  <si>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</si>
  <si>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</si>
  <si>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</si>
  <si>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</si>
  <si>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</si>
  <si>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</si>
  <si>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</si>
  <si>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</si>
  <si>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</si>
  <si>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</si>
  <si>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</si>
  <si>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</si>
  <si>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</si>
  <si>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</si>
  <si>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</si>
  <si>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</si>
  <si>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</si>
  <si>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</si>
  <si>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</si>
  <si>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</si>
  <si>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</si>
  <si>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</si>
  <si>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</si>
  <si>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</si>
  <si>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</si>
  <si>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</si>
  <si>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</si>
  <si>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</si>
  <si>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</si>
  <si>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</si>
  <si>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</si>
  <si>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</si>
  <si>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</si>
  <si>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</si>
  <si>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</si>
  <si>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</si>
  <si>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</si>
  <si>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</si>
  <si>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</si>
  <si>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</si>
  <si>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</si>
  <si>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</si>
  <si>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</si>
  <si>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</si>
  <si>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</si>
  <si>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</si>
  <si>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</si>
  <si>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</si>
  <si>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</si>
  <si>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</si>
  <si>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</si>
  <si>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</si>
  <si>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</si>
  <si>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</si>
  <si>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</si>
  <si>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</si>
  <si>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</si>
  <si>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</si>
  <si>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</si>
  <si>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</si>
  <si>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</si>
  <si>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</si>
  <si>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</si>
  <si>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</si>
  <si>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</si>
  <si>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</si>
  <si>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</si>
  <si>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</si>
  <si>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</si>
  <si>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</si>
  <si>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</si>
  <si>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</si>
  <si>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</si>
  <si>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</si>
  <si>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</si>
  <si>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</si>
  <si>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</si>
  <si>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</si>
  <si>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</si>
  <si>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</si>
  <si>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</si>
  <si>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</si>
  <si>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</si>
  <si>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</si>
  <si>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</si>
  <si>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</si>
  <si>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</si>
  <si>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</si>
  <si>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</si>
  <si>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</si>
  <si>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</si>
  <si>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</si>
  <si>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</si>
  <si>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</si>
  <si>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</si>
  <si>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</si>
  <si>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</si>
  <si>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</si>
  <si>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</si>
  <si>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</si>
  <si>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</si>
  <si>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</si>
  <si>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</si>
  <si>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</si>
  <si>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</si>
  <si>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</si>
  <si>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</si>
  <si>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</si>
  <si>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</si>
  <si>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</si>
  <si>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</si>
  <si>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</si>
  <si>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</si>
  <si>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</si>
  <si>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</si>
  <si>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</si>
  <si>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</si>
  <si>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</si>
  <si>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</si>
  <si>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</si>
  <si>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</si>
  <si>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</si>
  <si>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</si>
  <si>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</si>
  <si>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</si>
  <si>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</si>
  <si>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</si>
  <si>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</si>
  <si>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</si>
  <si>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</si>
  <si>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</si>
  <si>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</si>
  <si>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</si>
  <si>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</si>
  <si>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</si>
  <si>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</si>
  <si>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</si>
  <si>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</si>
  <si>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</si>
  <si>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</si>
  <si>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</si>
  <si>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</si>
  <si>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</si>
  <si>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</si>
  <si>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</si>
  <si>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</si>
  <si>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</si>
  <si>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</si>
  <si>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</si>
  <si>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</si>
  <si>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</si>
  <si>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</si>
  <si>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</si>
  <si>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</si>
  <si>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</si>
  <si>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</si>
  <si>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</si>
  <si>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</si>
  <si>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</si>
  <si>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</si>
  <si>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</si>
  <si>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</si>
  <si>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</si>
  <si>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</si>
  <si>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</si>
  <si>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</si>
  <si>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</si>
  <si>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</si>
  <si>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</si>
  <si>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</si>
  <si>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</si>
  <si>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</si>
  <si>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</si>
  <si>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</si>
  <si>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</si>
  <si>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</si>
  <si>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</si>
  <si>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</si>
  <si>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</si>
  <si>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</si>
  <si>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</si>
  <si>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</si>
  <si>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</si>
  <si>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</si>
  <si>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</si>
  <si>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</si>
  <si>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</si>
  <si>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</si>
  <si>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</si>
  <si>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</si>
  <si>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</si>
  <si>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</si>
  <si>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</si>
  <si>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</si>
  <si>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</si>
  <si>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</si>
  <si>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</si>
  <si>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</si>
  <si>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</si>
  <si>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</si>
  <si>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</si>
  <si>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</si>
  <si>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</si>
  <si>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</si>
  <si>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</si>
  <si>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</si>
  <si>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</si>
  <si>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</si>
  <si>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</si>
  <si>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</si>
  <si>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</si>
  <si>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</si>
  <si>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</si>
  <si>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</si>
  <si>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</si>
  <si>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</si>
  <si>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</si>
  <si>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</si>
  <si>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</si>
  <si>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</si>
  <si>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</si>
  <si>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</si>
  <si>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</si>
  <si>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</si>
  <si>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</si>
  <si>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</si>
  <si>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</si>
  <si>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</si>
  <si>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</si>
  <si>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</si>
  <si>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</si>
  <si>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</si>
  <si>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</si>
  <si>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</si>
  <si>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</si>
  <si>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</si>
  <si>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</si>
  <si>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</si>
  <si>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</si>
  <si>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</si>
  <si>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</si>
  <si>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</si>
  <si>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</si>
  <si>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</si>
  <si>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</si>
  <si>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</si>
  <si>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</si>
  <si>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</si>
  <si>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</si>
  <si>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</si>
  <si>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</si>
  <si>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</si>
  <si>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</si>
  <si>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</si>
  <si>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</si>
  <si>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</si>
  <si>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</si>
  <si>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</si>
  <si>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</si>
  <si>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</si>
  <si>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</si>
  <si>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</si>
  <si>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</si>
  <si>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</si>
  <si>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</si>
  <si>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</si>
  <si>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</si>
  <si>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</si>
  <si>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</si>
  <si>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</si>
  <si>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</si>
  <si>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</si>
  <si>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</si>
  <si>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</si>
  <si>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</si>
  <si>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</si>
  <si>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</si>
  <si>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</si>
  <si>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</si>
  <si>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</si>
  <si>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</si>
  <si>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</si>
  <si>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</si>
  <si>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</si>
  <si>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</si>
  <si>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</si>
  <si>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</si>
  <si>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</si>
  <si>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</si>
  <si>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</si>
  <si>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</si>
  <si>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</si>
  <si>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</si>
  <si>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</si>
  <si>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</si>
  <si>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</si>
  <si>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</si>
  <si>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</si>
  <si>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</si>
  <si>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</si>
  <si>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</si>
  <si>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</si>
  <si>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</si>
  <si>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</si>
  <si>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</si>
  <si>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</si>
  <si>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</si>
  <si>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</si>
  <si>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</si>
  <si>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</si>
  <si>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</si>
  <si>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</si>
  <si>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</si>
  <si>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</si>
  <si>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</si>
  <si>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</si>
  <si>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</si>
  <si>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</si>
  <si>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</si>
  <si>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</si>
  <si>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</si>
  <si>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</si>
  <si>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</si>
  <si>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</si>
  <si>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</si>
  <si>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</si>
  <si>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</si>
  <si>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</si>
  <si>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</si>
  <si>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</si>
  <si>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</si>
  <si>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</si>
  <si>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</si>
  <si>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</si>
  <si>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</si>
  <si>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</si>
  <si>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</si>
  <si>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</si>
  <si>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</si>
  <si>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</si>
  <si>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</si>
  <si>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</si>
  <si>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</si>
  <si>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</si>
  <si>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</si>
  <si>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</si>
  <si>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</si>
  <si>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</si>
  <si>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</si>
  <si>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</si>
  <si>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</si>
  <si>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</si>
  <si>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</si>
  <si>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</si>
  <si>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</si>
  <si>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</si>
  <si>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</si>
  <si>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</si>
  <si>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</si>
  <si>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</si>
  <si>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</si>
  <si>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</si>
  <si>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</si>
  <si>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</si>
  <si>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</si>
  <si>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</si>
  <si>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</si>
  <si>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</si>
  <si>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</si>
  <si>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</si>
  <si>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</si>
  <si>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</si>
  <si>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</si>
  <si>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</si>
  <si>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</si>
  <si>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</si>
  <si>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</si>
  <si>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</si>
  <si>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</si>
  <si>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</si>
  <si>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</si>
  <si>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</si>
  <si>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</si>
  <si>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</si>
  <si>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</si>
  <si>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</si>
  <si>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</si>
  <si>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</si>
  <si>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</si>
  <si>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</si>
  <si>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</si>
  <si>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</si>
  <si>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</si>
  <si>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</si>
  <si>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</si>
  <si>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</si>
  <si>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</si>
  <si>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</si>
  <si>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</si>
  <si>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</si>
  <si>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</si>
  <si>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</si>
  <si>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</si>
  <si>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</si>
  <si>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</si>
  <si>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</si>
  <si>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</si>
  <si>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</si>
  <si>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</si>
  <si>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</si>
  <si>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</si>
  <si>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</si>
  <si>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</si>
  <si>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</si>
  <si>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</si>
  <si>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</si>
  <si>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</si>
  <si>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</si>
  <si>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</si>
  <si>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</si>
  <si>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</si>
  <si>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</si>
  <si>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</si>
  <si>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</si>
  <si>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</si>
  <si>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</si>
  <si>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</si>
  <si>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</si>
  <si>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</si>
  <si>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</si>
  <si>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</si>
  <si>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</si>
  <si>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</si>
  <si>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</si>
  <si>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</si>
  <si>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</si>
  <si>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</si>
  <si>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</si>
  <si>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</si>
  <si>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</si>
  <si>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</si>
  <si>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</si>
  <si>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</si>
  <si>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</si>
  <si>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</si>
  <si>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</si>
  <si>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</si>
  <si>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</si>
  <si>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</si>
  <si>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</si>
  <si>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</si>
  <si>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</si>
  <si>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</si>
  <si>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</si>
  <si>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</si>
  <si>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</si>
  <si>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</si>
  <si>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</si>
  <si>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</si>
  <si>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</si>
  <si>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</si>
  <si>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</si>
  <si>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</si>
  <si>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</si>
  <si>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</si>
  <si>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</si>
  <si>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</si>
  <si>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</si>
  <si>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</si>
  <si>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</si>
  <si>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</si>
  <si>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</si>
  <si>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</si>
  <si>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</si>
  <si>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</si>
  <si>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</si>
  <si>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</si>
  <si>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</si>
  <si>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</si>
  <si>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</si>
  <si>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</si>
  <si>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</si>
  <si>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</si>
  <si>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</si>
  <si>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</si>
  <si>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</si>
  <si>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</si>
  <si>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</si>
  <si>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</si>
  <si>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</si>
  <si>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</si>
  <si>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</si>
  <si>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</si>
  <si>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</si>
  <si>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</si>
  <si>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</si>
  <si>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</si>
  <si>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</si>
  <si>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</si>
  <si>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</si>
  <si>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</si>
  <si>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</si>
  <si>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</si>
  <si>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</si>
  <si>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</si>
  <si>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</si>
  <si>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</si>
  <si>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</si>
  <si>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</si>
  <si>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</si>
  <si>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</si>
  <si>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</si>
  <si>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</si>
  <si>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</si>
  <si>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</si>
  <si>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</si>
  <si>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</si>
  <si>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</si>
  <si>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</si>
  <si>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</si>
  <si>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</si>
  <si>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</si>
  <si>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</si>
  <si>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</si>
  <si>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</si>
  <si>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</si>
  <si>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</si>
  <si>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</si>
  <si>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</si>
  <si>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</si>
  <si>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</si>
  <si>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</si>
  <si>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</si>
  <si>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</si>
  <si>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</si>
  <si>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</si>
  <si>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</si>
  <si>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</si>
  <si>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</si>
  <si>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</si>
  <si>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</si>
  <si>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</si>
  <si>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</si>
  <si>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</si>
  <si>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</si>
  <si>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</si>
  <si>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</si>
  <si>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</si>
  <si>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</si>
  <si>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</si>
  <si>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</si>
  <si>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</si>
  <si>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</si>
  <si>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</si>
  <si>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</si>
  <si>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</si>
  <si>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</si>
  <si>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</si>
  <si>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</si>
  <si>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</si>
  <si>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</si>
  <si>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</si>
  <si>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</si>
  <si>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</si>
  <si>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</si>
  <si>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</si>
  <si>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</si>
  <si>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</si>
  <si>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</si>
  <si>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</si>
  <si>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</si>
  <si>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</si>
  <si>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</si>
  <si>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</si>
  <si>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</si>
  <si>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</si>
  <si>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</si>
  <si>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</si>
  <si>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</si>
  <si>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</si>
  <si>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</si>
  <si>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</si>
  <si>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</si>
  <si>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</si>
  <si>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</si>
  <si>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</si>
  <si>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</si>
  <si>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</si>
  <si>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</si>
  <si>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</si>
  <si>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</si>
  <si>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</si>
  <si>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</si>
  <si>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</si>
  <si>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</si>
  <si>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</si>
  <si>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</si>
  <si>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</si>
  <si>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</si>
  <si>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</si>
  <si>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</si>
  <si>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</si>
  <si>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</si>
  <si>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</si>
  <si>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</si>
  <si>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</si>
  <si>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</si>
  <si>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</si>
  <si>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</si>
  <si>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</si>
  <si>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</si>
  <si>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</si>
  <si>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</si>
  <si>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</si>
  <si>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</si>
  <si>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</si>
  <si>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</si>
  <si>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</si>
  <si>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</si>
  <si>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</si>
  <si>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</si>
  <si>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</si>
  <si>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</si>
  <si>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</si>
  <si>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</si>
  <si>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</si>
  <si>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</si>
  <si>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</si>
  <si>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</si>
  <si>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</si>
  <si>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</si>
  <si>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</si>
  <si>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</si>
  <si>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</si>
  <si>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</si>
  <si>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</si>
  <si>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</si>
  <si>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</si>
  <si>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</si>
  <si>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</si>
  <si>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</si>
  <si>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</si>
  <si>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</si>
  <si>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</si>
  <si>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</si>
  <si>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</si>
  <si>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</si>
  <si>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</si>
  <si>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</si>
  <si>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</si>
  <si>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</si>
  <si>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</si>
  <si>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</si>
  <si>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</si>
  <si>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</si>
  <si>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</si>
  <si>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</si>
  <si>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</si>
  <si>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</si>
  <si>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</si>
  <si>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</si>
  <si>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</si>
  <si>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</si>
  <si>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</si>
  <si>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</si>
  <si>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</si>
  <si>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</si>
  <si>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</si>
  <si>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</si>
  <si>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</si>
  <si>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</si>
  <si>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</si>
  <si>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</si>
  <si>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</si>
  <si>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</si>
  <si>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</si>
  <si>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</si>
  <si>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</si>
  <si>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</si>
  <si>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</si>
  <si>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</si>
  <si>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</si>
  <si>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</si>
  <si>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</si>
  <si>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</si>
  <si>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</si>
  <si>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</si>
  <si>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</si>
  <si>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</si>
  <si>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</si>
  <si>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</si>
  <si>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</si>
  <si>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</si>
  <si>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</si>
  <si>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</si>
  <si>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</si>
  <si>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</si>
  <si>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</si>
  <si>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</si>
  <si>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</si>
  <si>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</si>
  <si>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</si>
  <si>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</si>
  <si>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</si>
  <si>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</si>
  <si>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</si>
  <si>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</si>
  <si>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</si>
  <si>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</si>
  <si>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</si>
  <si>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</si>
  <si>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</si>
  <si>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</si>
  <si>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</si>
  <si>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</si>
  <si>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</si>
  <si>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</si>
  <si>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</si>
  <si>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</si>
  <si>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</si>
  <si>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</si>
  <si>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</si>
  <si>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</si>
  <si>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</si>
  <si>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</si>
  <si>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</si>
  <si>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</si>
  <si>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</si>
  <si>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</si>
  <si>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</si>
  <si>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</si>
  <si>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</si>
  <si>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</si>
  <si>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</si>
  <si>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</si>
  <si>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</si>
  <si>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</si>
  <si>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</si>
  <si>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</si>
  <si>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</si>
  <si>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</si>
  <si>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</si>
  <si>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</si>
  <si>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</si>
  <si>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</si>
  <si>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</si>
  <si>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</si>
  <si>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</si>
  <si>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</si>
  <si>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</si>
  <si>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</si>
  <si>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</si>
  <si>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</si>
  <si>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</si>
  <si>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</si>
  <si>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</si>
  <si>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</si>
  <si>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</si>
  <si>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</si>
  <si>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</si>
  <si>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</si>
  <si>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</si>
  <si>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</si>
  <si>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</si>
  <si>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</si>
  <si>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</si>
  <si>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</si>
  <si>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</si>
  <si>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</si>
  <si>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</si>
  <si>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</si>
  <si>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</si>
  <si>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</si>
  <si>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</si>
  <si>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</si>
  <si>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</si>
  <si>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</si>
  <si>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</si>
  <si>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</si>
  <si>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</si>
  <si>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</si>
  <si>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</si>
  <si>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</si>
  <si>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</si>
  <si>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</si>
  <si>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</si>
  <si>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</si>
  <si>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</si>
  <si>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</si>
  <si>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</si>
  <si>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</si>
  <si>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</si>
  <si>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</si>
  <si>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</si>
  <si>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</si>
  <si>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</si>
  <si>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</si>
  <si>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</si>
  <si>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</si>
  <si>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</si>
  <si>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</si>
  <si>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</si>
  <si>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</si>
  <si>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</si>
  <si>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</si>
  <si>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</si>
  <si>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</si>
  <si>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</si>
  <si>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</si>
  <si>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</si>
  <si>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</si>
  <si>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</si>
  <si>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</si>
  <si>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</si>
  <si>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</si>
  <si>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</si>
  <si>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</si>
  <si>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</si>
  <si>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</si>
  <si>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</si>
  <si>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</si>
  <si>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</si>
  <si>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</si>
  <si>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</si>
  <si>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</si>
  <si>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</si>
  <si>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</si>
  <si>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</si>
  <si>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</si>
  <si>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</si>
  <si>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</si>
  <si>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</si>
  <si>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</si>
  <si>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</si>
  <si>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</si>
  <si>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</si>
  <si>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</si>
  <si>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</si>
  <si>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</si>
  <si>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</si>
  <si>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</si>
  <si>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</si>
  <si>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</si>
  <si>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</si>
  <si>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</si>
  <si>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</si>
  <si>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</si>
  <si>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</si>
  <si>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</si>
  <si>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</si>
  <si>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</si>
  <si>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</si>
  <si>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</si>
  <si>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</si>
  <si>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</si>
  <si>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</si>
  <si>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</si>
  <si>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</si>
  <si>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</si>
  <si>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</si>
  <si>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</si>
  <si>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</si>
  <si>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</si>
  <si>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</si>
  <si>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</si>
  <si>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</si>
  <si>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</si>
  <si>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</si>
  <si>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</si>
  <si>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</si>
  <si>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</si>
  <si>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</si>
  <si>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</si>
  <si>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</si>
  <si>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</si>
  <si>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</si>
  <si>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</si>
  <si>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</si>
  <si>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</si>
  <si>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</si>
  <si>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</si>
  <si>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</si>
  <si>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</si>
  <si>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</si>
  <si>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</si>
  <si>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</si>
  <si>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</si>
  <si>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</si>
  <si>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</si>
  <si>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</si>
  <si>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</si>
  <si>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</si>
  <si>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</si>
  <si>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</si>
  <si>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</si>
  <si>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</si>
  <si>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</si>
  <si>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</si>
  <si>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</si>
  <si>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</si>
  <si>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</si>
  <si>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</si>
  <si>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</si>
  <si>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</si>
  <si>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</si>
  <si>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</si>
  <si>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</si>
  <si>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</si>
  <si>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</si>
  <si>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</si>
  <si>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</si>
  <si>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</si>
  <si>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</si>
  <si>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</si>
  <si>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</si>
  <si>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</si>
  <si>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</si>
  <si>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</si>
  <si>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</si>
  <si>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</si>
  <si>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</si>
  <si>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</si>
  <si>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</si>
  <si>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</si>
  <si>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</si>
  <si>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</si>
  <si>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</si>
  <si>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</si>
  <si>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</si>
  <si>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</si>
  <si>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</si>
  <si>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</si>
  <si>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</si>
  <si>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</si>
  <si>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</si>
  <si>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</si>
  <si>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</si>
  <si>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</si>
  <si>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</si>
  <si>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</si>
  <si>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</si>
  <si>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</si>
  <si>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</si>
  <si>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</si>
  <si>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</si>
  <si>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</si>
  <si>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</si>
  <si>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</si>
  <si>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</si>
  <si>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</si>
  <si>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</si>
  <si>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</si>
  <si>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</si>
  <si>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</si>
  <si>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</si>
  <si>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</si>
  <si>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</si>
  <si>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</si>
  <si>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</si>
  <si>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</si>
  <si>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</si>
  <si>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</si>
  <si>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</si>
  <si>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</si>
  <si>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</si>
  <si>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</si>
  <si>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</si>
  <si>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</si>
  <si>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</si>
  <si>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</si>
  <si>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</si>
  <si>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</si>
  <si>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</si>
  <si>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</si>
  <si>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</si>
  <si>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</si>
  <si>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</si>
  <si>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</si>
  <si>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</si>
  <si>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</si>
  <si>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</si>
  <si>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</si>
  <si>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</si>
  <si>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</si>
  <si>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</si>
  <si>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</si>
  <si>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</si>
  <si>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</si>
  <si>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</si>
  <si>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</si>
  <si>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</si>
  <si>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</si>
  <si>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</si>
  <si>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</si>
  <si>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</si>
  <si>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</si>
  <si>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</si>
  <si>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</si>
  <si>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</si>
  <si>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</si>
  <si>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</si>
  <si>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</si>
  <si>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</si>
  <si>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</si>
  <si>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</si>
  <si>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</si>
  <si>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</si>
  <si>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</si>
  <si>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</si>
  <si>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</si>
  <si>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</si>
  <si>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</si>
  <si>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</si>
  <si>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</si>
  <si>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</si>
  <si>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</si>
  <si>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</si>
  <si>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</si>
  <si>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</si>
  <si>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</si>
  <si>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</si>
  <si>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</si>
  <si>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</si>
  <si>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</si>
  <si>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</si>
  <si>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</si>
  <si>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</si>
  <si>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</si>
  <si>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</si>
  <si>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</si>
  <si>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</si>
  <si>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</si>
  <si>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</si>
  <si>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</si>
  <si>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</si>
  <si>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</si>
  <si>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</si>
  <si>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</si>
  <si>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</si>
  <si>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</si>
  <si>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</si>
  <si>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</si>
  <si>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</si>
  <si>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</si>
  <si>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</si>
  <si>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</si>
  <si>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</si>
  <si>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</si>
  <si>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</si>
  <si>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</si>
  <si>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</si>
  <si>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</si>
  <si>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</si>
  <si>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</si>
  <si>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</si>
  <si>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</si>
  <si>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</si>
  <si>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</si>
  <si>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</si>
  <si>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</si>
  <si>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</si>
  <si>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</si>
  <si>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</si>
  <si>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</si>
  <si>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</si>
  <si>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</si>
  <si>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</si>
  <si>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</si>
  <si>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</si>
  <si>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</si>
  <si>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</si>
  <si>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</si>
  <si>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</si>
  <si>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</si>
  <si>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</si>
  <si>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</si>
  <si>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</si>
  <si>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</si>
  <si>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</si>
  <si>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</si>
  <si>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</si>
  <si>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</si>
  <si>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</si>
  <si>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</si>
  <si>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</si>
  <si>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</si>
  <si>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</si>
  <si>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</si>
  <si>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</si>
  <si>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</si>
  <si>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</si>
  <si>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</si>
  <si>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</si>
  <si>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</si>
  <si>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</si>
  <si>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</si>
  <si>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</si>
  <si>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</si>
  <si>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</si>
  <si>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</si>
  <si>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</si>
  <si>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</si>
  <si>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</si>
  <si>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</si>
  <si>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</si>
  <si>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</si>
  <si>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</si>
  <si>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</si>
  <si>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</si>
  <si>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</si>
  <si>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</si>
  <si>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</si>
  <si>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</si>
  <si>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</si>
  <si>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</si>
  <si>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</si>
  <si>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</si>
  <si>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</si>
  <si>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</si>
  <si>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</si>
  <si>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</si>
  <si>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</si>
  <si>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</si>
  <si>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</si>
  <si>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</si>
  <si>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</si>
  <si>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</si>
  <si>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</si>
  <si>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</si>
  <si>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</si>
  <si>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</si>
  <si>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</si>
  <si>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</si>
  <si>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</si>
  <si>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</si>
  <si>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</si>
  <si>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</si>
  <si>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</si>
  <si>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</si>
  <si>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</si>
  <si>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</si>
  <si>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</si>
  <si>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</si>
  <si>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</si>
  <si>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</si>
  <si>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</si>
  <si>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</si>
  <si>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</si>
  <si>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</si>
  <si>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</si>
  <si>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</si>
  <si>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</si>
  <si>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</si>
  <si>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</si>
  <si>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</si>
  <si>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</si>
  <si>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</si>
  <si>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</si>
  <si>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</si>
  <si>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</si>
  <si>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</si>
  <si>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</si>
  <si>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</si>
  <si>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</si>
  <si>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</si>
  <si>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</si>
  <si>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</si>
  <si>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</si>
  <si>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</si>
  <si>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</si>
  <si>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</si>
  <si>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</si>
  <si>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</si>
  <si>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</si>
  <si>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</si>
  <si>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</si>
  <si>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</si>
  <si>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</si>
  <si>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</si>
  <si>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</si>
  <si>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</si>
  <si>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</si>
  <si>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</si>
  <si>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</si>
  <si>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</si>
  <si>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</si>
  <si>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</si>
  <si>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</si>
  <si>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</si>
  <si>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</si>
  <si>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</si>
  <si>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</si>
  <si>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</si>
  <si>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</si>
  <si>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</si>
  <si>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</si>
  <si>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</si>
  <si>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</si>
  <si>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</si>
  <si>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</si>
  <si>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</si>
  <si>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</si>
  <si>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</si>
  <si>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</si>
  <si>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</si>
  <si>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</si>
  <si>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</si>
  <si>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</si>
  <si>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</si>
  <si>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</si>
  <si>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</si>
  <si>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</si>
  <si>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</si>
  <si>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</si>
  <si>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</si>
  <si>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</si>
  <si>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</si>
  <si>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</si>
  <si>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</si>
  <si>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</si>
  <si>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</si>
  <si>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</si>
  <si>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</si>
  <si>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</si>
  <si>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</si>
  <si>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</si>
  <si>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</si>
  <si>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</si>
  <si>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</si>
  <si>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</si>
  <si>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</si>
  <si>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</si>
  <si>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</si>
  <si>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</si>
  <si>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</si>
  <si>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</si>
  <si>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</si>
  <si>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</si>
  <si>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</si>
  <si>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</si>
  <si>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</si>
  <si>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</si>
  <si>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</si>
  <si>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</si>
  <si>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</si>
  <si>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</si>
  <si>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</si>
  <si>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</si>
  <si>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</si>
  <si>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</si>
  <si>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</si>
  <si>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</si>
  <si>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</si>
  <si>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</si>
  <si>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</si>
  <si>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</si>
  <si>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</si>
  <si>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</si>
  <si>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</si>
  <si>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</si>
  <si>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</si>
  <si>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</si>
  <si>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</si>
  <si>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</si>
  <si>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</si>
  <si>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</si>
  <si>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</si>
  <si>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</si>
  <si>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</si>
  <si>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</si>
  <si>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</si>
  <si>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</si>
  <si>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</si>
  <si>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</si>
  <si>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</si>
  <si>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</si>
  <si>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</si>
  <si>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</si>
  <si>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</si>
  <si>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</si>
  <si>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</si>
  <si>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</si>
  <si>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</si>
  <si>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</si>
  <si>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</si>
  <si>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</si>
  <si>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</si>
  <si>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</si>
  <si>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</si>
  <si>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</si>
  <si>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</si>
  <si>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</si>
  <si>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</si>
  <si>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</si>
  <si>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</si>
  <si>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</si>
  <si>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</si>
  <si>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</si>
  <si>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</si>
  <si>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</si>
  <si>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</si>
  <si>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</si>
  <si>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</si>
  <si>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</si>
  <si>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</si>
  <si>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</si>
  <si>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</si>
  <si>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</si>
  <si>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</si>
  <si>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</si>
  <si>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</si>
  <si>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</si>
  <si>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</si>
  <si>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</si>
  <si>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</si>
  <si>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</si>
  <si>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</si>
  <si>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</si>
  <si>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</si>
  <si>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</si>
  <si>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</si>
  <si>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</si>
  <si>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</si>
  <si>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</si>
  <si>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</si>
  <si>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</si>
  <si>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</si>
  <si>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</si>
  <si>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</si>
  <si>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</si>
  <si>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</si>
  <si>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</si>
  <si>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</si>
  <si>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</si>
  <si>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</si>
  <si>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</si>
  <si>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</si>
  <si>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</si>
  <si>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</si>
  <si>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</si>
  <si>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</si>
  <si>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</si>
  <si>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</si>
  <si>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</si>
  <si>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</si>
  <si>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</si>
  <si>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</si>
  <si>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</si>
  <si>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</si>
  <si>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</si>
  <si>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</si>
  <si>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</si>
  <si>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</si>
  <si>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</si>
  <si>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</si>
  <si>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</si>
  <si>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</si>
  <si>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</si>
  <si>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</si>
  <si>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</si>
  <si>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</si>
  <si>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</si>
  <si>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</si>
  <si>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</si>
  <si>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</si>
  <si>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</si>
  <si>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</si>
  <si>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</si>
  <si>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</si>
  <si>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</si>
  <si>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</si>
  <si>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</si>
  <si>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</si>
  <si>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</si>
  <si>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</si>
  <si>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</si>
  <si>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</si>
  <si>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</si>
  <si>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</si>
  <si>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</si>
  <si>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</si>
  <si>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</si>
  <si>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</si>
  <si>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</si>
  <si>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</si>
  <si>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</si>
  <si>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</si>
  <si>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</si>
  <si>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</si>
  <si>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</si>
  <si>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</si>
  <si>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</si>
  <si>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</si>
  <si>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</si>
  <si>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</si>
  <si>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</si>
  <si>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</si>
  <si>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</si>
  <si>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</si>
  <si>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</si>
  <si>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</si>
  <si>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</si>
  <si>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</si>
  <si>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</si>
  <si>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</si>
  <si>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</si>
  <si>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</si>
  <si>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</si>
  <si>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</si>
  <si>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</si>
  <si>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</si>
  <si>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</si>
  <si>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</si>
  <si>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</si>
  <si>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</si>
  <si>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</si>
  <si>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</si>
  <si>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</si>
  <si>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</si>
  <si>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</si>
  <si>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</si>
  <si>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</si>
  <si>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</si>
  <si>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</si>
  <si>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</si>
  <si>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</si>
  <si>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</si>
  <si>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</si>
  <si>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</si>
  <si>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</si>
  <si>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</si>
  <si>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</si>
  <si>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</si>
  <si>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</si>
  <si>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</si>
  <si>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</si>
  <si>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</si>
  <si>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</si>
  <si>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</si>
  <si>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</si>
  <si>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</si>
  <si>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</si>
  <si>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</si>
  <si>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</si>
  <si>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</si>
  <si>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</si>
  <si>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</si>
  <si>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</si>
  <si>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</si>
  <si>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</si>
  <si>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</si>
  <si>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</si>
  <si>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</si>
  <si>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</si>
  <si>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</si>
  <si>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</si>
  <si>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</si>
  <si>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</si>
  <si>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</si>
  <si>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</si>
  <si>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</si>
  <si>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</si>
  <si>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</si>
  <si>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</si>
  <si>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</si>
  <si>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</si>
  <si>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</si>
  <si>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</si>
  <si>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</si>
  <si>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</si>
  <si>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</si>
  <si>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</si>
  <si>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</si>
  <si>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</si>
  <si>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</si>
  <si>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</si>
  <si>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</si>
  <si>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</si>
  <si>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</si>
  <si>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</si>
  <si>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</si>
  <si>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</si>
  <si>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</si>
  <si>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</si>
  <si>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</si>
  <si>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</si>
  <si>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</si>
  <si>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</si>
  <si>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</si>
  <si>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</si>
  <si>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</si>
  <si>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</si>
  <si>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</si>
  <si>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</si>
  <si>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</si>
  <si>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</si>
  <si>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</si>
  <si>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</si>
  <si>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</si>
  <si>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</si>
  <si>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</si>
  <si>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</si>
  <si>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</si>
  <si>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</si>
  <si>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</si>
  <si>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</si>
  <si>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</si>
  <si>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</si>
  <si>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</si>
  <si>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</si>
  <si>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</si>
  <si>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</si>
  <si>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</si>
  <si>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</si>
  <si>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</si>
  <si>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</si>
  <si>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</si>
  <si>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</si>
  <si>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</si>
  <si>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</si>
  <si>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</si>
  <si>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</si>
  <si>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</si>
  <si>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</si>
  <si>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</si>
  <si>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</si>
  <si>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</si>
  <si>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</si>
  <si>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</si>
  <si>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</si>
  <si>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</si>
  <si>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</si>
  <si>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</si>
  <si>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</si>
  <si>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</si>
  <si>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</si>
  <si>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</si>
  <si>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</si>
  <si>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</si>
  <si>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</si>
  <si>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</si>
  <si>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</si>
  <si>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</si>
  <si>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</si>
  <si>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</si>
  <si>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</si>
  <si>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</si>
  <si>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</si>
  <si>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</si>
  <si>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</si>
  <si>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</si>
  <si>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</si>
  <si>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</si>
  <si>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</si>
  <si>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</si>
  <si>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</si>
  <si>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</si>
  <si>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</si>
  <si>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</si>
  <si>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</si>
  <si>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</si>
  <si>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</si>
  <si>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</si>
  <si>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</si>
  <si>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</si>
  <si>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</si>
  <si>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</si>
  <si>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</si>
  <si>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</si>
  <si>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</si>
  <si>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</si>
  <si>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</si>
  <si>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</si>
  <si>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</si>
  <si>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</si>
  <si>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</si>
  <si>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</si>
  <si>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</si>
  <si>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</si>
  <si>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</si>
  <si>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</si>
  <si>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</si>
  <si>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</si>
  <si>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</si>
  <si>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</si>
  <si>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</si>
  <si>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</si>
  <si>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</si>
  <si>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</si>
  <si>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</si>
  <si>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</si>
  <si>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</si>
  <si>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</si>
  <si>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</si>
  <si>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</si>
  <si>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</si>
  <si>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</si>
  <si>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</si>
  <si>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</si>
  <si>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</si>
  <si>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</si>
  <si>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</si>
  <si>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</si>
  <si>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</si>
  <si>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</si>
  <si>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</si>
  <si>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</si>
  <si>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</si>
  <si>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</si>
  <si>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</si>
  <si>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</si>
  <si>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</si>
  <si>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</si>
  <si>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</si>
  <si>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</si>
  <si>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</si>
  <si>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</si>
  <si>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</si>
  <si>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</si>
  <si>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</si>
  <si>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</si>
  <si>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</si>
  <si>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</si>
  <si>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</si>
  <si>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</si>
  <si>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</si>
  <si>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</si>
  <si>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</si>
  <si>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</si>
  <si>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</si>
  <si>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</si>
  <si>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</si>
  <si>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</si>
  <si>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</si>
  <si>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</si>
  <si>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</si>
  <si>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</si>
  <si>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</si>
  <si>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</si>
  <si>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</si>
  <si>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</si>
  <si>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</si>
  <si>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</si>
  <si>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</si>
  <si>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</si>
  <si>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</si>
  <si>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</si>
  <si>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</si>
  <si>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</si>
  <si>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</si>
  <si>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</si>
  <si>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</si>
  <si>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</si>
  <si>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</si>
  <si>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</si>
  <si>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</si>
  <si>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</si>
  <si>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</si>
  <si>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</si>
  <si>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</si>
  <si>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</si>
  <si>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</si>
  <si>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</si>
  <si>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</si>
  <si>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</si>
  <si>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</si>
  <si>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</si>
  <si>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</si>
  <si>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</si>
  <si>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</si>
  <si>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</si>
  <si>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</si>
  <si>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</si>
  <si>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</si>
  <si>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</si>
  <si>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</si>
  <si>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</si>
  <si>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</si>
  <si>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</si>
  <si>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</si>
  <si>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</si>
  <si>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</si>
  <si>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</si>
  <si>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</si>
  <si>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</si>
  <si>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</si>
  <si>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</si>
  <si>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</si>
  <si>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</si>
  <si>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</si>
  <si>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</si>
  <si>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</si>
  <si>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</si>
  <si>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</si>
  <si>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</si>
  <si>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</si>
  <si>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</si>
  <si>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</si>
  <si>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</si>
  <si>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</si>
  <si>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</si>
  <si>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</si>
  <si>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</si>
  <si>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</si>
  <si>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</si>
  <si>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</si>
  <si>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</si>
  <si>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</si>
  <si>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</si>
  <si>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</si>
  <si>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</si>
  <si>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</si>
  <si>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</si>
  <si>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</si>
  <si>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</si>
  <si>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</si>
  <si>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</si>
  <si>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</si>
  <si>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</si>
  <si>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</si>
  <si>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</si>
  <si>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</si>
  <si>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</si>
  <si>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</si>
  <si>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</si>
  <si>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</si>
  <si>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</si>
  <si>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</si>
  <si>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</si>
  <si>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</si>
  <si>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</si>
  <si>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</si>
  <si>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</si>
  <si>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</si>
  <si>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</si>
  <si>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</si>
  <si>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</si>
  <si>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</si>
  <si>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</si>
  <si>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</si>
  <si>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</si>
  <si>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</si>
  <si>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</si>
  <si>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</si>
  <si>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</si>
  <si>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</si>
  <si>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</si>
  <si>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</si>
  <si>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</si>
  <si>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</si>
  <si>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</si>
  <si>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</si>
  <si>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</si>
  <si>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</si>
  <si>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</si>
  <si>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</si>
  <si>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</si>
  <si>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</si>
  <si>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</si>
  <si>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</si>
  <si>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</si>
  <si>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</si>
  <si>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</si>
  <si>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</si>
  <si>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</si>
  <si>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</si>
  <si>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</si>
  <si>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</si>
  <si>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</si>
  <si>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</si>
  <si>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</si>
  <si>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</si>
  <si>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</si>
  <si>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</si>
  <si>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</si>
  <si>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</si>
  <si>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</si>
  <si>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</si>
  <si>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</si>
  <si>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</si>
  <si>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</si>
  <si>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</si>
  <si>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</si>
  <si>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</si>
  <si>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</si>
  <si>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</si>
  <si>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</si>
  <si>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</si>
  <si>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</si>
  <si>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</si>
  <si>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</si>
  <si>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</si>
  <si>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</si>
  <si>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</si>
  <si>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</si>
  <si>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</si>
  <si>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</si>
  <si>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</si>
  <si>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</si>
  <si>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</si>
  <si>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</si>
  <si>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</si>
  <si>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</si>
  <si>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</si>
  <si>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</si>
  <si>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</si>
  <si>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</si>
  <si>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</si>
  <si>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</si>
  <si>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</si>
  <si>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</si>
  <si>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</si>
  <si>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</si>
  <si>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</si>
  <si>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</si>
  <si>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</si>
  <si>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</si>
  <si>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</si>
  <si>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</si>
  <si>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</si>
  <si>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</si>
  <si>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</si>
  <si>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</si>
  <si>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</si>
  <si>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</si>
  <si>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</si>
  <si>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</si>
  <si>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</si>
  <si>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</si>
  <si>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</si>
  <si>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</si>
  <si>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</si>
  <si>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</si>
  <si>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</si>
  <si>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</si>
  <si>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</si>
  <si>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</si>
  <si>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</si>
  <si>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</si>
  <si>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</si>
  <si>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</si>
  <si>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</si>
  <si>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</si>
  <si>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</si>
  <si>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</si>
  <si>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</si>
  <si>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</si>
  <si>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</si>
  <si>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</si>
  <si>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</si>
  <si>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</si>
  <si>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</si>
  <si>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</si>
  <si>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</si>
  <si>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</si>
  <si>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</si>
  <si>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</si>
  <si>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</si>
  <si>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</si>
  <si>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</si>
  <si>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</si>
  <si>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</si>
  <si>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</si>
  <si>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</si>
  <si>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</si>
  <si>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</si>
  <si>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</si>
  <si>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</si>
  <si>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</si>
  <si>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</si>
  <si>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</si>
  <si>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</si>
  <si>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</si>
  <si>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</si>
  <si>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</si>
  <si>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</si>
  <si>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</si>
  <si>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</si>
  <si>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</si>
  <si>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</si>
  <si>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</si>
  <si>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</si>
  <si>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</si>
  <si>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</si>
  <si>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</si>
  <si>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</si>
  <si>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</si>
  <si>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</si>
  <si>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</si>
  <si>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</si>
  <si>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</si>
  <si>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</si>
  <si>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</si>
  <si>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</si>
  <si>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</si>
  <si>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</si>
  <si>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</si>
  <si>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</si>
  <si>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</si>
  <si>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</si>
  <si>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</si>
  <si>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</si>
  <si>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</si>
  <si>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</si>
  <si>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</si>
  <si>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</si>
  <si>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</si>
  <si>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</si>
  <si>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</si>
  <si>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</si>
  <si>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</si>
  <si>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</si>
  <si>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</si>
  <si>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</si>
  <si>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</si>
  <si>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</si>
  <si>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</si>
  <si>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</si>
  <si>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</si>
  <si>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</si>
  <si>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</si>
  <si>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</si>
  <si>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</si>
  <si>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</si>
  <si>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</si>
  <si>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</si>
  <si>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</si>
  <si>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</si>
  <si>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</si>
  <si>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</si>
  <si>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</si>
  <si>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</si>
  <si>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</si>
  <si>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</si>
  <si>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</si>
  <si>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</si>
  <si>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</si>
  <si>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</si>
  <si>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</si>
  <si>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</si>
  <si>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</si>
  <si>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</si>
  <si>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</si>
  <si>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</si>
  <si>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</si>
  <si>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</si>
  <si>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</si>
  <si>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</si>
  <si>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</si>
  <si>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</si>
  <si>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</si>
  <si>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</si>
  <si>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</si>
  <si>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</si>
  <si>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</si>
  <si>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</si>
  <si>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</si>
  <si>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</si>
  <si>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</si>
  <si>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</si>
  <si>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</si>
  <si>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</si>
  <si>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</si>
  <si>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</si>
  <si>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</si>
  <si>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</si>
  <si>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</si>
  <si>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</si>
  <si>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</si>
  <si>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</si>
  <si>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</si>
  <si>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</si>
  <si>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</si>
  <si>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</si>
  <si>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</si>
  <si>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</si>
  <si>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</si>
  <si>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</si>
  <si>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</si>
  <si>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</si>
  <si>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</si>
  <si>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</si>
  <si>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</si>
  <si>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</si>
  <si>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</si>
  <si>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</si>
  <si>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</si>
  <si>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</si>
  <si>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</si>
  <si>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</si>
  <si>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</si>
  <si>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</si>
  <si>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</si>
  <si>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</si>
  <si>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</si>
  <si>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</si>
  <si>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</si>
  <si>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</si>
  <si>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</si>
  <si>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</si>
  <si>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</si>
  <si>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</si>
  <si>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</si>
  <si>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</si>
  <si>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</si>
  <si>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</si>
  <si>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</si>
  <si>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</si>
  <si>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</si>
  <si>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</si>
  <si>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</si>
  <si>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</si>
  <si>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</si>
  <si>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</si>
  <si>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</si>
  <si>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</si>
  <si>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</si>
  <si>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</si>
  <si>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</si>
  <si>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</si>
  <si>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</si>
  <si>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</si>
  <si>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</si>
  <si>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</si>
  <si>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</si>
  <si>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</si>
  <si>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</si>
  <si>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</si>
  <si>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</si>
  <si>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</si>
  <si>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</si>
  <si>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</si>
  <si>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</si>
  <si>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</si>
  <si>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</si>
  <si>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</si>
  <si>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</si>
  <si>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</si>
  <si>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</si>
  <si>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</si>
  <si>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</si>
  <si>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</si>
  <si>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</si>
  <si>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</si>
  <si>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</si>
  <si>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</si>
  <si>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</si>
  <si>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</si>
  <si>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</si>
  <si>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</si>
  <si>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</si>
  <si>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</si>
  <si>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</si>
  <si>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</si>
  <si>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</si>
  <si>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</si>
  <si>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</si>
  <si>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</si>
  <si>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</si>
  <si>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</si>
  <si>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</si>
  <si>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</si>
  <si>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</si>
  <si>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</si>
  <si>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</si>
  <si>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</si>
  <si>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</si>
  <si>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</si>
  <si>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</si>
  <si>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</si>
  <si>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</si>
  <si>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</si>
  <si>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</si>
  <si>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</si>
  <si>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</si>
  <si>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</si>
  <si>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</si>
  <si>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</si>
  <si>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</si>
  <si>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</si>
  <si>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</si>
  <si>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</si>
  <si>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</si>
  <si>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</si>
  <si>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</si>
  <si>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</si>
  <si>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</si>
  <si>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</si>
  <si>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</si>
  <si>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</si>
  <si>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</si>
  <si>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</si>
  <si>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</si>
  <si>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</si>
  <si>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</si>
  <si>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</si>
  <si>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</si>
  <si>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</si>
  <si>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</si>
  <si>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</si>
  <si>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</si>
  <si>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</si>
  <si>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</si>
  <si>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</si>
  <si>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</si>
  <si>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</si>
  <si>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</si>
  <si>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</si>
  <si>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</si>
  <si>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</si>
  <si>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</si>
  <si>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</si>
  <si>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</si>
  <si>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</si>
  <si>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</si>
  <si>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</si>
  <si>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</si>
  <si>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</si>
  <si>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</si>
  <si>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</si>
  <si>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</si>
  <si>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</si>
  <si>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</si>
  <si>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</si>
  <si>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</si>
  <si>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</si>
  <si>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</si>
  <si>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</si>
  <si>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</si>
  <si>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</si>
  <si>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</si>
  <si>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</si>
  <si>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</si>
  <si>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</si>
  <si>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</si>
  <si>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</si>
  <si>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</si>
  <si>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</si>
  <si>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</si>
  <si>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</si>
  <si>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</si>
  <si>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</si>
  <si>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</si>
  <si>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</si>
  <si>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</si>
  <si>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</si>
  <si>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</si>
  <si>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</si>
  <si>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</si>
  <si>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</si>
  <si>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</si>
  <si>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</si>
  <si>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</si>
  <si>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</si>
  <si>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</si>
  <si>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</si>
  <si>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</si>
  <si>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</si>
  <si>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</si>
  <si>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</si>
  <si>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</si>
  <si>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</si>
  <si>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</si>
  <si>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</si>
  <si>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</si>
  <si>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</si>
  <si>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</si>
  <si>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</si>
  <si>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</si>
  <si>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</si>
  <si>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</si>
  <si>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</si>
  <si>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</si>
  <si>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</si>
  <si>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</si>
  <si>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</si>
  <si>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</si>
  <si>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</si>
  <si>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</si>
  <si>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</si>
  <si>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</si>
  <si>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</si>
  <si>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</si>
  <si>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</si>
  <si>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</si>
  <si>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</si>
  <si>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</si>
  <si>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</si>
  <si>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</si>
  <si>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</si>
  <si>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</si>
  <si>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</si>
  <si>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</si>
  <si>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</si>
  <si>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</si>
  <si>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</si>
  <si>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</si>
  <si>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</si>
  <si>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</si>
  <si>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</si>
  <si>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</si>
  <si>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</si>
  <si>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</si>
  <si>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</si>
  <si>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</si>
  <si>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</si>
  <si>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</si>
  <si>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</si>
  <si>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</si>
  <si>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</si>
  <si>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</si>
  <si>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</si>
  <si>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</si>
  <si>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</si>
  <si>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</si>
  <si>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</si>
  <si>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</si>
  <si>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</si>
  <si>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</si>
  <si>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</si>
  <si>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</si>
  <si>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</si>
  <si>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</si>
  <si>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</si>
  <si>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</si>
  <si>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</si>
  <si>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</si>
  <si>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</si>
  <si>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</si>
  <si>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</si>
  <si>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</si>
  <si>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</si>
  <si>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</si>
  <si>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</si>
  <si>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</si>
  <si>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</si>
  <si>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</si>
  <si>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</si>
  <si>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</si>
  <si>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</si>
  <si>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</si>
  <si>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</si>
  <si>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</si>
  <si>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</si>
  <si>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</si>
  <si>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</si>
  <si>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</si>
  <si>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</si>
  <si>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</si>
  <si>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</si>
  <si>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</si>
  <si>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</si>
  <si>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</si>
  <si>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</si>
  <si>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</si>
  <si>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</si>
  <si>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</si>
  <si>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</si>
  <si>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</si>
  <si>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</si>
  <si>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</si>
  <si>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</si>
  <si>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</si>
  <si>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</si>
  <si>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</si>
  <si>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</si>
  <si>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</si>
  <si>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</si>
  <si>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</si>
  <si>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</si>
  <si>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</si>
  <si>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</si>
  <si>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</si>
  <si>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</si>
  <si>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</si>
  <si>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</si>
  <si>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</si>
  <si>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</si>
  <si>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</si>
  <si>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</si>
  <si>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</si>
  <si>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</si>
  <si>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</si>
  <si>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</si>
  <si>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</si>
  <si>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</si>
  <si>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</si>
  <si>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</si>
  <si>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</si>
  <si>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</si>
  <si>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</si>
  <si>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</si>
  <si>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</si>
  <si>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</si>
  <si>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</si>
  <si>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</si>
  <si>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</si>
  <si>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</si>
  <si>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</si>
  <si>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</si>
  <si>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</si>
  <si>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</si>
  <si>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</si>
  <si>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</si>
  <si>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</si>
  <si>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</si>
  <si>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</si>
  <si>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</si>
  <si>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</si>
  <si>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</si>
  <si>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</si>
  <si>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</si>
  <si>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</si>
  <si>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</si>
  <si>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</si>
  <si>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</si>
  <si>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</si>
  <si>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</si>
  <si>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</si>
  <si>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</si>
  <si>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</si>
  <si>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</si>
  <si>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</si>
  <si>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</si>
  <si>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</si>
  <si>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</si>
  <si>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</si>
  <si>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</si>
  <si>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</si>
  <si>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</si>
  <si>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</si>
  <si>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</si>
  <si>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</si>
  <si>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</si>
  <si>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</si>
  <si>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</si>
  <si>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</si>
  <si>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</si>
  <si>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</si>
  <si>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</si>
  <si>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</si>
  <si>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</si>
  <si>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</si>
  <si>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</si>
  <si>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</si>
  <si>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</si>
  <si>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</si>
  <si>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</si>
  <si>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</si>
  <si>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</si>
  <si>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</si>
  <si>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</si>
  <si>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</si>
  <si>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</si>
  <si>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</si>
  <si>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</si>
  <si>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</si>
  <si>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</si>
  <si>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</si>
  <si>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</si>
  <si>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</si>
  <si>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</si>
  <si>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</si>
  <si>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</si>
  <si>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</si>
  <si>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</si>
  <si>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</si>
  <si>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</si>
  <si>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</si>
  <si>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</si>
  <si>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</si>
  <si>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</si>
  <si>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</si>
  <si>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</si>
  <si>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</si>
  <si>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</si>
  <si>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</si>
  <si>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</si>
  <si>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</si>
  <si>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</si>
  <si>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</si>
  <si>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</si>
  <si>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</si>
  <si>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</si>
  <si>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</si>
  <si>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</si>
  <si>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</si>
  <si>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</si>
  <si>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</si>
  <si>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</si>
  <si>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</si>
  <si>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</si>
  <si>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</si>
  <si>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</si>
  <si>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</si>
  <si>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</si>
  <si>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</si>
  <si>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</si>
  <si>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</si>
  <si>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</si>
  <si>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</si>
  <si>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</si>
  <si>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</si>
  <si>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</si>
  <si>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</si>
  <si>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</si>
  <si>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</si>
  <si>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</si>
  <si>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</si>
  <si>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</si>
  <si>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</si>
  <si>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</si>
  <si>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</si>
  <si>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</si>
  <si>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</si>
  <si>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</si>
  <si>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</si>
  <si>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</si>
  <si>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</si>
  <si>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</si>
  <si>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</si>
  <si>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</si>
  <si>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</si>
  <si>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</si>
  <si>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</si>
  <si>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</si>
  <si>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</si>
  <si>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</si>
  <si>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</si>
  <si>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</si>
  <si>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</si>
  <si>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</si>
  <si>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</si>
  <si>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</si>
  <si>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</si>
  <si>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</si>
  <si>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</si>
  <si>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</si>
  <si>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</si>
  <si>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</si>
  <si>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</si>
  <si>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</si>
  <si>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</si>
  <si>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</si>
  <si>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</si>
  <si>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</si>
  <si>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</si>
  <si>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</si>
  <si>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</si>
  <si>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</si>
  <si>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</si>
  <si>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</si>
  <si>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</si>
  <si>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</si>
  <si>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</si>
  <si>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</si>
  <si>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</si>
  <si>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</si>
  <si>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</si>
  <si>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</si>
  <si>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</si>
  <si>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</si>
  <si>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</si>
  <si>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</si>
  <si>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</si>
  <si>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</si>
  <si>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</si>
  <si>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</si>
  <si>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</si>
  <si>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</si>
  <si>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</si>
  <si>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</si>
  <si>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</si>
  <si>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</si>
  <si>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</si>
  <si>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</si>
  <si>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</si>
  <si>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</si>
  <si>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</si>
  <si>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</si>
  <si>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</si>
  <si>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</si>
  <si>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</si>
  <si>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</si>
  <si>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</si>
  <si>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</si>
  <si>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</si>
  <si>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</si>
  <si>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</si>
  <si>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</si>
  <si>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</si>
  <si>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</si>
  <si>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</si>
  <si>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</si>
  <si>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</si>
  <si>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</si>
  <si>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</si>
  <si>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</si>
  <si>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</si>
  <si>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</si>
  <si>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</si>
  <si>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</si>
  <si>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</si>
  <si>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</si>
  <si>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</si>
  <si>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</si>
  <si>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</si>
  <si>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</si>
  <si>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</si>
  <si>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</si>
  <si>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</si>
  <si>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</si>
  <si>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</si>
  <si>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</si>
  <si>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</si>
  <si>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</si>
  <si>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</si>
  <si>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</si>
  <si>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</si>
  <si>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</si>
  <si>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</si>
  <si>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</si>
  <si>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</si>
  <si>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</si>
  <si>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</si>
  <si>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</si>
  <si>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</si>
  <si>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</si>
  <si>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</si>
  <si>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</si>
  <si>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</si>
  <si>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</si>
  <si>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</si>
  <si>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</si>
  <si>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</si>
  <si>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</si>
  <si>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</si>
  <si>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</si>
  <si>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</si>
  <si>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</si>
  <si>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</si>
  <si>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</si>
  <si>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</si>
  <si>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</si>
  <si>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</si>
  <si>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</si>
  <si>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</si>
  <si>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</si>
  <si>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</si>
  <si>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</si>
  <si>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</si>
  <si>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</si>
  <si>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</si>
  <si>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</si>
  <si>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</si>
  <si>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</si>
  <si>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</si>
  <si>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</si>
  <si>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</si>
  <si>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</si>
  <si>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</si>
  <si>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</si>
  <si>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</si>
  <si>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</si>
  <si>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</si>
  <si>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</si>
  <si>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</si>
  <si>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</si>
  <si>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</si>
  <si>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</si>
  <si>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</si>
  <si>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</si>
  <si>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</si>
  <si>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</si>
  <si>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</si>
  <si>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</si>
  <si>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</si>
  <si>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</si>
  <si>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</si>
  <si>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</si>
  <si>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</si>
  <si>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</si>
  <si>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</si>
  <si>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</si>
  <si>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</si>
  <si>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</si>
  <si>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</si>
  <si>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</si>
  <si>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</si>
  <si>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</si>
  <si>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</si>
  <si>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</si>
  <si>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</si>
  <si>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</si>
  <si>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</si>
  <si>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</si>
  <si>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</si>
  <si>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</si>
  <si>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</si>
  <si>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</si>
  <si>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</si>
  <si>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</si>
  <si>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</si>
  <si>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</si>
  <si>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</si>
  <si>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</si>
  <si>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</si>
  <si>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</si>
  <si>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</si>
  <si>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</si>
  <si>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</si>
  <si>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</si>
  <si>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</si>
  <si>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</si>
  <si>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</si>
  <si>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</si>
  <si>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</si>
  <si>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</si>
  <si>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</si>
  <si>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</si>
  <si>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</si>
  <si>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</si>
  <si>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</si>
  <si>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</si>
  <si>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</si>
  <si>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</si>
  <si>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</si>
  <si>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</si>
  <si>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</si>
  <si>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</si>
  <si>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</si>
  <si>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</si>
  <si>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</si>
  <si>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</si>
  <si>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</si>
  <si>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</si>
  <si>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</si>
  <si>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</si>
  <si>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</si>
  <si>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</si>
  <si>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</si>
  <si>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</si>
  <si>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</si>
  <si>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</si>
  <si>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</si>
  <si>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</si>
  <si>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</si>
  <si>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</si>
  <si>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</si>
  <si>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</si>
  <si>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</si>
  <si>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</si>
  <si>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</si>
  <si>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</si>
  <si>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</si>
  <si>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</si>
  <si>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</si>
  <si>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</si>
  <si>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</si>
  <si>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</si>
  <si>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</si>
  <si>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</si>
  <si>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</si>
  <si>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</si>
  <si>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</si>
  <si>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</si>
  <si>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</si>
  <si>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</si>
  <si>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</si>
  <si>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</si>
  <si>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</si>
  <si>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</si>
  <si>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</si>
  <si>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</si>
  <si>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</si>
  <si>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</si>
  <si>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</si>
  <si>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</si>
  <si>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</si>
  <si>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</si>
  <si>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</si>
  <si>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</si>
  <si>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</si>
  <si>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</si>
  <si>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</si>
  <si>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</si>
  <si>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</si>
  <si>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</si>
  <si>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</si>
  <si>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</si>
  <si>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</si>
  <si>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</si>
  <si>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</si>
  <si>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</si>
  <si>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</si>
  <si>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</si>
  <si>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</si>
  <si>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</si>
  <si>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</si>
  <si>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</si>
  <si>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</si>
  <si>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</si>
  <si>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</si>
  <si>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</si>
  <si>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</si>
  <si>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</si>
  <si>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</si>
  <si>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</si>
  <si>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</si>
  <si>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</si>
  <si>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</si>
  <si>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</si>
  <si>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</si>
  <si>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</si>
  <si>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</si>
  <si>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</si>
  <si>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</si>
  <si>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</si>
  <si>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</si>
  <si>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</si>
  <si>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</si>
  <si>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</si>
  <si>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</si>
  <si>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</si>
  <si>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</si>
  <si>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</si>
  <si>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</si>
  <si>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</si>
  <si>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</si>
  <si>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</si>
  <si>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</si>
  <si>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</si>
  <si>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</si>
  <si>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</si>
  <si>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</si>
  <si>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</si>
  <si>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</si>
  <si>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</si>
  <si>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</si>
  <si>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</si>
  <si>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</si>
  <si>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</si>
  <si>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</si>
  <si>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</si>
  <si>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</si>
  <si>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</si>
  <si>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</si>
  <si>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</si>
  <si>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</si>
  <si>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</si>
  <si>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</si>
  <si>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</si>
  <si>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</si>
  <si>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</si>
  <si>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</si>
  <si>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</si>
  <si>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</si>
  <si>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</si>
  <si>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</si>
  <si>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</si>
  <si>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</si>
  <si>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</si>
  <si>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</si>
  <si>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</si>
  <si>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</si>
  <si>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</si>
  <si>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</si>
  <si>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</si>
  <si>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</si>
  <si>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</si>
  <si>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</si>
  <si>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</si>
  <si>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</si>
  <si>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</si>
  <si>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</si>
  <si>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</si>
  <si>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</si>
  <si>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</si>
  <si>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</si>
  <si>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</si>
  <si>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</si>
  <si>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</si>
  <si>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</si>
  <si>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</si>
  <si>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</si>
  <si>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</si>
  <si>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</si>
  <si>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</si>
  <si>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</si>
  <si>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</si>
  <si>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</si>
  <si>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</si>
  <si>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</si>
  <si>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</si>
  <si>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</si>
  <si>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</si>
  <si>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</si>
  <si>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</si>
  <si>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</si>
  <si>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</si>
  <si>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</si>
  <si>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</si>
  <si>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</si>
  <si>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</si>
  <si>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</si>
  <si>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</si>
  <si>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</si>
  <si>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</si>
  <si>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</si>
  <si>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</si>
  <si>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</si>
  <si>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</si>
  <si>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</si>
  <si>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</si>
  <si>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</si>
  <si>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</si>
  <si>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</si>
  <si>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</si>
  <si>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</si>
  <si>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</si>
  <si>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</si>
  <si>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</si>
  <si>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</si>
  <si>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</si>
  <si>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</si>
  <si>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</si>
  <si>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</si>
  <si>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</si>
  <si>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</si>
  <si>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</si>
  <si>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</si>
  <si>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</si>
  <si>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</si>
  <si>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</si>
  <si>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</si>
  <si>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</si>
  <si>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</si>
  <si>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</si>
  <si>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</si>
  <si>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</si>
  <si>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</si>
  <si>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</si>
  <si>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</si>
  <si>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</si>
  <si>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</si>
  <si>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</si>
  <si>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</si>
  <si>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</si>
  <si>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</si>
  <si>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</si>
  <si>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</si>
  <si>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</si>
  <si>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</si>
  <si>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</si>
  <si>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</si>
  <si>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</si>
  <si>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</si>
  <si>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</si>
  <si>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</si>
  <si>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</si>
  <si>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</si>
  <si>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</si>
  <si>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</si>
  <si>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</si>
  <si>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</si>
  <si>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</si>
  <si>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</si>
  <si>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</si>
  <si>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</si>
  <si>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</si>
  <si>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</si>
  <si>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</si>
  <si>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</si>
  <si>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</si>
  <si>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</si>
  <si>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</si>
  <si>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</si>
  <si>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</si>
  <si>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</si>
  <si>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</si>
  <si>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</si>
  <si>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</si>
  <si>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</si>
  <si>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</si>
  <si>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</si>
  <si>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</si>
  <si>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</si>
  <si>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</si>
  <si>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</si>
  <si>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</si>
  <si>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</si>
  <si>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</si>
  <si>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</si>
  <si>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</si>
  <si>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</si>
  <si>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</si>
  <si>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</si>
  <si>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</si>
  <si>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</si>
  <si>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</si>
  <si>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</si>
  <si>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</si>
  <si>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</si>
  <si>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</si>
  <si>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</si>
  <si>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</si>
  <si>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</si>
  <si>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</si>
  <si>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</si>
  <si>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</si>
  <si>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</si>
  <si>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</si>
  <si>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</si>
  <si>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</si>
  <si>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</si>
  <si>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</si>
  <si>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</si>
  <si>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</si>
  <si>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</si>
  <si>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</si>
  <si>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</si>
  <si>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</si>
  <si>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</si>
  <si>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</si>
  <si>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</si>
  <si>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</si>
  <si>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</si>
  <si>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</si>
  <si>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</si>
  <si>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</si>
  <si>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</si>
  <si>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</si>
  <si>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</si>
  <si>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</si>
  <si>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</si>
  <si>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</si>
  <si>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</si>
  <si>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</si>
  <si>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</si>
  <si>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</si>
  <si>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</si>
  <si>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</si>
  <si>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</si>
  <si>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</si>
  <si>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</si>
  <si>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</si>
  <si>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</si>
  <si>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</si>
  <si>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</si>
  <si>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</si>
  <si>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</si>
  <si>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</si>
  <si>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</si>
  <si>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</si>
  <si>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</si>
  <si>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</si>
  <si>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</si>
  <si>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</si>
  <si>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</si>
  <si>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</si>
  <si>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</si>
  <si>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</si>
  <si>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</si>
  <si>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</si>
  <si>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</si>
  <si>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</si>
  <si>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</si>
  <si>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</si>
  <si>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</si>
  <si>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</si>
  <si>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</si>
  <si>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</si>
  <si>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</si>
  <si>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</si>
  <si>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</si>
  <si>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</si>
  <si>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</si>
  <si>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</si>
  <si>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</si>
  <si>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</si>
  <si>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</si>
  <si>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</si>
  <si>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</si>
  <si>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</si>
  <si>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</si>
  <si>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</si>
  <si>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</si>
  <si>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</si>
  <si>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</si>
  <si>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</si>
  <si>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</si>
  <si>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</si>
  <si>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</si>
  <si>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</si>
  <si>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</si>
  <si>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</si>
  <si>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</si>
  <si>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</si>
  <si>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</si>
  <si>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</si>
  <si>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</si>
  <si>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</si>
  <si>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</si>
  <si>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</si>
  <si>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</si>
  <si>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</si>
  <si>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</si>
  <si>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</si>
  <si>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</si>
  <si>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</si>
  <si>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</si>
  <si>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</si>
  <si>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</si>
  <si>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</si>
  <si>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</si>
  <si>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</si>
  <si>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</si>
  <si>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</si>
  <si>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</si>
  <si>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</si>
  <si>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</si>
  <si>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</si>
  <si>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</si>
  <si>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</si>
  <si>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</si>
  <si>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</si>
  <si>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</si>
  <si>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</si>
  <si>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</si>
  <si>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</si>
  <si>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</si>
  <si>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</si>
  <si>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</si>
  <si>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</si>
  <si>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</si>
  <si>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</si>
  <si>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</si>
  <si>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</si>
  <si>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</si>
  <si>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</si>
  <si>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</si>
  <si>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</si>
  <si>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</si>
  <si>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</si>
  <si>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</si>
  <si>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</si>
  <si>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</si>
  <si>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</si>
  <si>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</si>
  <si>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</si>
  <si>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</si>
  <si>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</si>
  <si>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</si>
  <si>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</si>
  <si>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</si>
  <si>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</si>
  <si>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</si>
  <si>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</si>
  <si>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</si>
  <si>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</si>
  <si>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</si>
  <si>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</si>
  <si>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</si>
  <si>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</si>
  <si>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</si>
  <si>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</si>
  <si>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</si>
  <si>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</si>
  <si>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</si>
  <si>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</si>
  <si>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</si>
  <si>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</si>
  <si>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</si>
  <si>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</si>
  <si>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</si>
  <si>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</si>
  <si>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</si>
  <si>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</si>
  <si>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</si>
  <si>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</si>
  <si>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</si>
  <si>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</si>
  <si>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</si>
  <si>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</si>
  <si>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</si>
  <si>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</si>
  <si>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</si>
  <si>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</si>
  <si>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</si>
  <si>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</si>
  <si>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</si>
  <si>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</si>
  <si>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</si>
  <si>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</si>
  <si>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</si>
  <si>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</si>
  <si>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</si>
  <si>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</si>
  <si>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</si>
  <si>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</si>
  <si>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</si>
  <si>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</si>
  <si>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</si>
  <si>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</si>
  <si>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</si>
  <si>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</si>
  <si>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</si>
  <si>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</si>
  <si>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</si>
  <si>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</si>
  <si>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</si>
  <si>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</si>
  <si>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</si>
  <si>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</si>
  <si>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</si>
  <si>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</si>
  <si>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</si>
  <si>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</si>
  <si>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</si>
  <si>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</si>
  <si>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</si>
  <si>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</si>
  <si>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</si>
  <si>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</si>
  <si>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</si>
  <si>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</si>
  <si>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</si>
  <si>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</si>
  <si>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</si>
  <si>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</si>
  <si>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</si>
  <si>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</si>
  <si>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</si>
  <si>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</si>
  <si>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</si>
  <si>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</si>
  <si>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</si>
  <si>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</si>
  <si>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</si>
  <si>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</si>
  <si>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</si>
  <si>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</si>
  <si>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</si>
  <si>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</si>
  <si>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</si>
  <si>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</si>
  <si>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</si>
  <si>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</si>
  <si>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</si>
  <si>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</si>
  <si>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</si>
  <si>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</si>
  <si>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</si>
  <si>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</si>
  <si>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</si>
  <si>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</si>
  <si>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</si>
  <si>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</si>
  <si>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</si>
  <si>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</si>
  <si>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</si>
  <si>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</si>
  <si>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</si>
  <si>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</si>
  <si>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</si>
  <si>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</si>
  <si>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</si>
  <si>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</si>
  <si>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</si>
  <si>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</si>
  <si>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</si>
  <si>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</si>
  <si>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</si>
  <si>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</si>
  <si>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</si>
  <si>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</si>
  <si>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</si>
  <si>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</si>
  <si>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</si>
  <si>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</si>
  <si>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</si>
  <si>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</si>
  <si>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</si>
  <si>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</si>
  <si>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</si>
  <si>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</si>
  <si>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</si>
  <si>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</si>
  <si>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</si>
  <si>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</si>
  <si>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</si>
  <si>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</si>
  <si>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</si>
  <si>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</si>
  <si>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</si>
  <si>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</si>
  <si>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</si>
  <si>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</si>
  <si>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</si>
  <si>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</si>
  <si>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</si>
  <si>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</si>
  <si>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</si>
  <si>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</si>
  <si>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</si>
  <si>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</si>
  <si>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</si>
  <si>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</si>
  <si>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</si>
  <si>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</si>
  <si>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</si>
  <si>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</si>
  <si>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</si>
  <si>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</si>
  <si>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</si>
  <si>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</si>
  <si>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</si>
  <si>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</si>
  <si>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</si>
  <si>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</si>
  <si>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</si>
  <si>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</si>
  <si>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</si>
  <si>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</si>
  <si>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</si>
  <si>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</si>
  <si>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</si>
  <si>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</si>
  <si>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</si>
  <si>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</si>
  <si>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</si>
  <si>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</si>
  <si>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</si>
  <si>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</si>
  <si>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</si>
  <si>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</si>
  <si>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</si>
  <si>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</si>
  <si>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</si>
  <si>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</si>
  <si>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</si>
  <si>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</si>
  <si>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</si>
  <si>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</si>
  <si>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</si>
  <si>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</si>
  <si>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</si>
  <si>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</si>
  <si>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</si>
  <si>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</si>
  <si>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</si>
  <si>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</si>
  <si>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</si>
  <si>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</si>
  <si>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</si>
  <si>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</si>
  <si>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</si>
  <si>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</si>
  <si>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</si>
  <si>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</si>
  <si>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</si>
  <si>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</si>
  <si>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</si>
  <si>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</si>
  <si>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</si>
  <si>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</si>
  <si>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</si>
  <si>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</si>
  <si>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</si>
  <si>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</si>
  <si>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</si>
  <si>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</si>
  <si>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</si>
  <si>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</si>
  <si>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</si>
  <si>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</si>
  <si>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</si>
  <si>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</si>
  <si>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</si>
  <si>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</si>
  <si>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</si>
  <si>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</si>
  <si>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</si>
  <si>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</si>
  <si>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</si>
  <si>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</si>
  <si>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</si>
  <si>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</si>
  <si>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</si>
  <si>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</si>
  <si>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</si>
  <si>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</si>
  <si>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</si>
  <si>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</si>
  <si>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</si>
  <si>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</si>
  <si>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</si>
  <si>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</si>
  <si>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</si>
  <si>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</si>
  <si>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</si>
  <si>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</si>
  <si>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</si>
  <si>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</si>
  <si>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</si>
  <si>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</si>
  <si>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</si>
  <si>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</si>
  <si>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</si>
  <si>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</si>
  <si>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</si>
  <si>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</si>
  <si>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</si>
  <si>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</si>
  <si>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</si>
  <si>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</si>
  <si>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</si>
  <si>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</si>
  <si>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</si>
  <si>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</si>
  <si>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</si>
  <si>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</si>
  <si>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</si>
  <si>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</si>
  <si>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</si>
  <si>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</si>
  <si>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</si>
  <si>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</si>
  <si>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</si>
  <si>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</si>
  <si>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</si>
  <si>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</si>
  <si>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</si>
  <si>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</si>
  <si>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</si>
  <si>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</si>
  <si>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</si>
  <si>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</si>
  <si>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</si>
  <si>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</si>
  <si>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</si>
  <si>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</si>
  <si>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</si>
  <si>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</si>
  <si>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</si>
  <si>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</si>
  <si>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</si>
  <si>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</si>
  <si>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</si>
  <si>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</si>
  <si>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</si>
  <si>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</si>
  <si>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</si>
  <si>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</si>
  <si>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</si>
  <si>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</si>
  <si>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</si>
  <si>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</si>
  <si>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</si>
  <si>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</si>
  <si>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</si>
  <si>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</si>
  <si>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</si>
  <si>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</si>
  <si>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</si>
  <si>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</si>
  <si>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</si>
  <si>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</si>
  <si>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</si>
  <si>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</si>
  <si>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</si>
  <si>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</si>
  <si>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</si>
  <si>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</si>
  <si>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</si>
  <si>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</si>
  <si>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</si>
  <si>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</si>
  <si>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</si>
  <si>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</si>
  <si>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</si>
  <si>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</si>
  <si>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</si>
  <si>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</si>
  <si>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</si>
  <si>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</si>
  <si>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</si>
  <si>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</si>
  <si>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</si>
  <si>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</si>
  <si>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</si>
  <si>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</si>
  <si>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</si>
  <si>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</si>
  <si>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</si>
  <si>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</si>
  <si>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</si>
  <si>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</si>
  <si>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</si>
  <si>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</si>
  <si>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</si>
  <si>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</si>
  <si>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</si>
  <si>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</si>
  <si>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</si>
  <si>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</si>
  <si>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</si>
  <si>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</si>
  <si>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</si>
  <si>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</si>
  <si>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</si>
  <si>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</si>
  <si>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</si>
  <si>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</si>
  <si>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</si>
  <si>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</si>
  <si>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</si>
  <si>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</si>
  <si>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</si>
  <si>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</si>
  <si>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</si>
  <si>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</si>
  <si>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</si>
  <si>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</si>
  <si>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</si>
  <si>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</si>
  <si>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</si>
  <si>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</si>
  <si>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</si>
  <si>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</si>
  <si>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</si>
  <si>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</si>
  <si>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</si>
  <si>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</si>
  <si>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</si>
  <si>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</si>
  <si>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</si>
  <si>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</si>
  <si>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</si>
  <si>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</si>
  <si>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</si>
  <si>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</si>
  <si>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</si>
  <si>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</si>
  <si>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</si>
  <si>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</si>
  <si>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</si>
  <si>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</si>
  <si>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</si>
  <si>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</si>
  <si>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</si>
  <si>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</si>
  <si>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</si>
  <si>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</si>
  <si>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</si>
  <si>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</si>
  <si>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</si>
  <si>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</si>
  <si>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</si>
  <si>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</si>
  <si>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</si>
  <si>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</si>
  <si>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</si>
  <si>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</si>
  <si>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</si>
  <si>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</si>
  <si>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</si>
  <si>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</si>
  <si>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</si>
  <si>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</si>
  <si>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</si>
  <si>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</si>
  <si>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</si>
  <si>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</si>
  <si>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</si>
  <si>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</si>
  <si>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</si>
  <si>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</si>
  <si>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</si>
  <si>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</si>
  <si>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</si>
  <si>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</si>
  <si>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</si>
  <si>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</si>
  <si>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</si>
  <si>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</si>
  <si>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</si>
  <si>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</si>
  <si>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</si>
  <si>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</si>
  <si>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</si>
  <si>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</si>
  <si>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</si>
  <si>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</si>
  <si>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</si>
  <si>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</si>
  <si>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</si>
  <si>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</si>
  <si>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</si>
  <si>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</si>
  <si>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</si>
  <si>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</si>
  <si>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</si>
  <si>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</si>
  <si>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</si>
  <si>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</si>
  <si>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</si>
  <si>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</si>
  <si>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</si>
  <si>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</si>
  <si>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</si>
  <si>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</si>
  <si>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</si>
  <si>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</si>
  <si>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</si>
  <si>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</si>
  <si>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</si>
  <si>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</si>
  <si>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</si>
  <si>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</si>
  <si>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</si>
  <si>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</si>
  <si>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</si>
  <si>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</si>
  <si>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</si>
  <si>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</si>
  <si>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</si>
  <si>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</si>
  <si>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</si>
  <si>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</si>
  <si>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</si>
  <si>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</si>
  <si>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</si>
  <si>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</si>
  <si>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</si>
  <si>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</si>
  <si>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</si>
  <si>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</si>
  <si>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</si>
  <si>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</si>
  <si>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</si>
  <si>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</si>
  <si>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</si>
  <si>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</si>
  <si>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</si>
  <si>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</si>
  <si>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</si>
  <si>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</si>
  <si>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</si>
  <si>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</si>
  <si>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</si>
  <si>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</si>
  <si>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</si>
  <si>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</si>
  <si>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</si>
  <si>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</si>
  <si>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</si>
  <si>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</si>
  <si>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</si>
  <si>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</si>
  <si>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</si>
  <si>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</si>
  <si>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</si>
  <si>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</si>
  <si>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</si>
  <si>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</si>
  <si>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</si>
  <si>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</si>
  <si>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</si>
  <si>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</si>
  <si>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</si>
  <si>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</si>
  <si>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</si>
  <si>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</si>
  <si>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</si>
  <si>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</si>
  <si>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</si>
  <si>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</si>
  <si>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</si>
  <si>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</si>
  <si>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</si>
  <si>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</si>
  <si>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</si>
  <si>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</si>
  <si>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</si>
  <si>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</si>
  <si>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</si>
  <si>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</si>
  <si>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</si>
  <si>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</si>
  <si>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</si>
  <si>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</si>
  <si>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</si>
  <si>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</si>
  <si>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</si>
  <si>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</si>
  <si>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</si>
  <si>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</si>
  <si>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</si>
  <si>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</si>
  <si>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</si>
  <si>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</si>
  <si>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</si>
  <si>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</si>
  <si>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</si>
  <si>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</si>
  <si>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</si>
  <si>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</si>
  <si>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</si>
  <si>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</si>
  <si>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</si>
  <si>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</si>
  <si>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</si>
  <si>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</si>
  <si>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</si>
  <si>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</si>
  <si>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</si>
  <si>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</si>
  <si>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</si>
  <si>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</si>
  <si>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</si>
  <si>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</si>
  <si>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</si>
  <si>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</si>
  <si>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</si>
  <si>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</si>
  <si>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</si>
  <si>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</si>
  <si>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</si>
  <si>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</si>
  <si>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</si>
  <si>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</si>
  <si>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</si>
  <si>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</si>
  <si>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</si>
  <si>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</si>
  <si>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</si>
  <si>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</si>
  <si>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</si>
  <si>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</si>
  <si>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</si>
  <si>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</si>
  <si>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</si>
  <si>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</si>
  <si>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</si>
  <si>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</si>
  <si>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</si>
  <si>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</si>
  <si>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</si>
  <si>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</si>
  <si>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</si>
  <si>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</si>
  <si>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</si>
  <si>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</si>
  <si>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</si>
  <si>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</si>
  <si>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</si>
  <si>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</si>
  <si>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</si>
  <si>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</si>
  <si>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</si>
  <si>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</si>
  <si>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</si>
  <si>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</si>
  <si>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</si>
  <si>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</si>
  <si>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</si>
  <si>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</si>
  <si>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</si>
  <si>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</si>
  <si>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</si>
  <si>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</si>
  <si>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</si>
  <si>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</si>
  <si>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</si>
  <si>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</si>
  <si>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</si>
  <si>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</si>
  <si>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</si>
  <si>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</si>
  <si>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</si>
  <si>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</si>
  <si>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</si>
  <si>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</si>
  <si>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</si>
  <si>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</si>
  <si>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</si>
  <si>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</si>
  <si>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</si>
  <si>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</si>
  <si>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</si>
  <si>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</si>
  <si>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</si>
  <si>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</si>
  <si>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</si>
  <si>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</si>
  <si>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</si>
  <si>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</si>
  <si>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</si>
  <si>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</si>
  <si>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</si>
  <si>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</si>
  <si>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</si>
  <si>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</si>
  <si>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</si>
  <si>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</si>
  <si>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</si>
  <si>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</si>
  <si>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</si>
  <si>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</si>
  <si>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</si>
  <si>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</si>
  <si>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</si>
  <si>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</si>
  <si>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</si>
  <si>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</si>
  <si>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</si>
  <si>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</si>
  <si>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</si>
  <si>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</si>
  <si>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</si>
  <si>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</si>
  <si>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</si>
  <si>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</si>
  <si>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</si>
  <si>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</si>
  <si>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</si>
  <si>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</si>
  <si>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</si>
  <si>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</si>
  <si>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</si>
  <si>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</si>
  <si>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</si>
  <si>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</si>
  <si>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</si>
  <si>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</si>
  <si>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</si>
  <si>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</si>
  <si>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</si>
  <si>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</si>
  <si>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</si>
  <si>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</si>
  <si>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</si>
  <si>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</si>
  <si>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</si>
  <si>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</si>
  <si>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</si>
  <si>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</si>
  <si>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</si>
  <si>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</si>
  <si>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</si>
  <si>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</si>
  <si>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</si>
  <si>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</si>
  <si>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</si>
  <si>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</si>
  <si>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</si>
  <si>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</si>
  <si>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</si>
  <si>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</si>
  <si>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</si>
  <si>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</si>
  <si>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</si>
  <si>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</si>
  <si>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</si>
  <si>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</si>
  <si>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</si>
  <si>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</si>
  <si>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</si>
  <si>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</si>
  <si>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</si>
  <si>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</si>
  <si>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</si>
  <si>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</si>
  <si>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</si>
  <si>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</si>
  <si>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</si>
  <si>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</si>
  <si>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</si>
  <si>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</si>
  <si>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</si>
  <si>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</si>
  <si>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</si>
  <si>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</si>
  <si>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</si>
  <si>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</si>
  <si>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</si>
  <si>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</si>
  <si>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</si>
  <si>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</si>
  <si>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</si>
  <si>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</si>
  <si>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</si>
  <si>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</si>
  <si>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</si>
  <si>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</si>
  <si>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</si>
  <si>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</si>
  <si>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</si>
  <si>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</si>
  <si>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</si>
  <si>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</si>
  <si>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</si>
  <si>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</si>
  <si>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</si>
  <si>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</si>
  <si>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</si>
  <si>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</si>
  <si>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</si>
  <si>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</si>
  <si>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</si>
  <si>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</si>
  <si>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</si>
  <si>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</si>
  <si>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</si>
  <si>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</si>
  <si>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</si>
  <si>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</si>
  <si>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</si>
  <si>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</si>
  <si>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</si>
  <si>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</si>
  <si>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</si>
  <si>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</si>
  <si>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</si>
  <si>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</si>
  <si>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</si>
  <si>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</si>
  <si>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</si>
  <si>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</si>
  <si>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</si>
  <si>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</si>
  <si>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</si>
  <si>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</si>
  <si>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</si>
  <si>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</si>
  <si>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</si>
  <si>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</si>
  <si>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</si>
  <si>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</si>
  <si>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</si>
  <si>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</si>
  <si>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</si>
  <si>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</si>
  <si>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</si>
  <si>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</si>
  <si>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</si>
  <si>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</si>
  <si>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</si>
  <si>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</si>
  <si>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</si>
  <si>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</si>
  <si>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</si>
  <si>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</si>
  <si>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</si>
  <si>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</si>
  <si>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</si>
  <si>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</si>
  <si>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</si>
  <si>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</si>
  <si>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</si>
  <si>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</si>
  <si>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</si>
  <si>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</si>
  <si>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</si>
  <si>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</si>
  <si>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</si>
  <si>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</si>
  <si>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</si>
  <si>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</si>
  <si>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</si>
  <si>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</si>
  <si>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</si>
  <si>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</si>
  <si>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</si>
  <si>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</si>
  <si>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</si>
  <si>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</si>
  <si>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</si>
  <si>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</si>
  <si>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</si>
  <si>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</si>
  <si>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</si>
  <si>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</si>
  <si>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</si>
  <si>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</si>
  <si>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</si>
  <si>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</si>
  <si>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</si>
  <si>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</si>
  <si>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</si>
  <si>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</si>
  <si>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</si>
  <si>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</si>
  <si>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</si>
  <si>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</si>
  <si>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</si>
  <si>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</si>
  <si>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</si>
  <si>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</si>
  <si>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</si>
  <si>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</si>
  <si>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</si>
  <si>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</si>
  <si>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</si>
  <si>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</si>
  <si>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</si>
  <si>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</si>
  <si>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</si>
  <si>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</si>
  <si>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</si>
  <si>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</si>
  <si>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</si>
  <si>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</si>
  <si>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</si>
  <si>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</si>
  <si>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</si>
  <si>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</si>
  <si>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</si>
  <si>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</si>
  <si>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</si>
  <si>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</si>
  <si>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</si>
  <si>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</si>
  <si>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</si>
  <si>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</si>
  <si>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</si>
  <si>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</si>
  <si>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</si>
  <si>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</si>
  <si>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</si>
  <si>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</si>
  <si>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</si>
  <si>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</si>
  <si>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</si>
  <si>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</si>
  <si>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</si>
  <si>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</si>
  <si>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</si>
  <si>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</si>
  <si>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</si>
  <si>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</si>
  <si>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</si>
  <si>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</si>
  <si>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</si>
  <si>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</si>
  <si>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</si>
  <si>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</si>
  <si>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</si>
  <si>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</si>
  <si>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</si>
  <si>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</si>
  <si>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</si>
  <si>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</si>
  <si>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</si>
  <si>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</si>
  <si>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</si>
  <si>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</si>
  <si>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</si>
  <si>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</si>
  <si>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</si>
  <si>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</si>
  <si>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</si>
  <si>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</si>
  <si>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</si>
  <si>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</si>
  <si>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</si>
  <si>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</si>
  <si>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</si>
  <si>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</si>
  <si>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</si>
  <si>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</si>
  <si>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</si>
  <si>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</si>
  <si>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</si>
  <si>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</si>
  <si>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</si>
  <si>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</si>
  <si>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</si>
  <si>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</si>
  <si>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</si>
  <si>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</si>
  <si>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</si>
  <si>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</si>
  <si>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</si>
  <si>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</si>
  <si>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</si>
  <si>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</si>
  <si>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</si>
  <si>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</si>
  <si>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</si>
  <si>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</si>
  <si>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</si>
  <si>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</si>
  <si>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</si>
  <si>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</si>
  <si>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</si>
  <si>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</si>
  <si>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</si>
  <si>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</si>
  <si>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</si>
  <si>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</si>
  <si>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</si>
  <si>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</si>
  <si>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</si>
  <si>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</si>
  <si>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</si>
  <si>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</si>
  <si>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</si>
  <si>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</si>
  <si>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</si>
  <si>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</si>
  <si>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</si>
  <si>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</si>
  <si>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</si>
  <si>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</si>
  <si>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</si>
  <si>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</si>
  <si>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</si>
  <si>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</si>
  <si>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</si>
  <si>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</si>
  <si>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</si>
  <si>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</si>
  <si>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</si>
  <si>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</si>
  <si>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</si>
  <si>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</si>
  <si>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</si>
  <si>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</si>
  <si>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</si>
  <si>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</si>
  <si>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</si>
  <si>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</si>
  <si>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</si>
  <si>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</si>
  <si>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</si>
  <si>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</si>
  <si>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</si>
  <si>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</si>
  <si>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</si>
  <si>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</si>
  <si>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</si>
  <si>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</si>
  <si>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</si>
  <si>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</si>
  <si>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</si>
  <si>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</si>
  <si>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</si>
  <si>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</si>
  <si>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</si>
  <si>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</si>
  <si>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</si>
  <si>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</si>
  <si>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</si>
  <si>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</si>
  <si>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</si>
  <si>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</si>
  <si>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</si>
  <si>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</si>
  <si>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</si>
  <si>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</si>
  <si>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</si>
  <si>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</si>
  <si>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</si>
  <si>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</si>
  <si>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</si>
  <si>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</si>
  <si>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</si>
  <si>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</si>
  <si>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</si>
  <si>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</si>
  <si>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</si>
  <si>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</si>
  <si>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</si>
  <si>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</si>
  <si>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</si>
  <si>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</si>
  <si>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</si>
  <si>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</si>
  <si>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</si>
  <si>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</si>
  <si>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</si>
  <si>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</si>
  <si>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</si>
  <si>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</si>
  <si>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</si>
  <si>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</si>
  <si>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</si>
  <si>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</si>
  <si>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</si>
  <si>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</si>
  <si>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</si>
  <si>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</si>
  <si>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</si>
  <si>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</si>
  <si>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</si>
  <si>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</si>
  <si>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</si>
  <si>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</si>
  <si>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</si>
  <si>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</si>
  <si>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</si>
  <si>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</si>
  <si>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</si>
  <si>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</si>
  <si>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</si>
  <si>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</si>
  <si>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</si>
  <si>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</si>
  <si>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</si>
  <si>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</si>
  <si>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</si>
  <si>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</si>
  <si>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</si>
  <si>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</si>
  <si>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</si>
  <si>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</si>
  <si>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</si>
  <si>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</si>
  <si>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</si>
  <si>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</si>
  <si>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</si>
  <si>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</si>
  <si>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</si>
  <si>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</si>
  <si>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</si>
  <si>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</si>
  <si>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</si>
  <si>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</si>
  <si>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</si>
  <si>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</si>
  <si>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</si>
  <si>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</si>
  <si>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</si>
  <si>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</si>
  <si>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</si>
  <si>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</si>
  <si>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</si>
  <si>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</si>
  <si>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</si>
  <si>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</si>
  <si>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</si>
  <si>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</si>
  <si>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</si>
  <si>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</si>
  <si>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</si>
  <si>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</si>
  <si>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</si>
  <si>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</si>
  <si>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</si>
  <si>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</si>
  <si>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</si>
  <si>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</si>
  <si>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</si>
  <si>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</si>
  <si>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</si>
  <si>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</si>
  <si>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</si>
  <si>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</si>
  <si>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</si>
  <si>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</si>
  <si>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</si>
  <si>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</si>
  <si>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</si>
  <si>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</si>
  <si>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</si>
  <si>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</si>
  <si>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</si>
  <si>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</si>
  <si>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</si>
  <si>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</si>
  <si>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</si>
  <si>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</si>
  <si>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</si>
  <si>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</si>
  <si>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</si>
  <si>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</si>
  <si>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</si>
  <si>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</si>
  <si>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</si>
  <si>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</si>
  <si>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</si>
  <si>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</si>
  <si>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</si>
  <si>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</si>
  <si>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</si>
  <si>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</si>
  <si>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</si>
  <si>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</si>
  <si>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</si>
  <si>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</si>
  <si>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</si>
  <si>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</si>
  <si>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</si>
  <si>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</si>
  <si>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</si>
  <si>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</si>
  <si>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</si>
  <si>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</si>
  <si>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</si>
  <si>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</si>
  <si>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</si>
  <si>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</si>
  <si>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</si>
  <si>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</si>
  <si>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</si>
  <si>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</si>
  <si>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</si>
  <si>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</si>
  <si>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</si>
  <si>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</si>
  <si>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</si>
  <si>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</si>
  <si>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</si>
  <si>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</si>
  <si>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</si>
  <si>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</si>
  <si>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</si>
  <si>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</si>
  <si>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</si>
  <si>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</si>
  <si>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</si>
  <si>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</si>
  <si>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</si>
  <si>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</si>
  <si>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</si>
  <si>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</si>
  <si>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</si>
  <si>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</si>
  <si>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</si>
  <si>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</si>
  <si>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</si>
  <si>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</si>
  <si>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</si>
  <si>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</si>
  <si>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</si>
  <si>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</si>
  <si>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</si>
  <si>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</si>
  <si>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</si>
  <si>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</si>
  <si>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</si>
  <si>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</si>
  <si>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</si>
  <si>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</si>
  <si>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</si>
  <si>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</si>
  <si>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</si>
  <si>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</si>
  <si>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</si>
  <si>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</si>
  <si>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</si>
  <si>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</si>
  <si>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</si>
  <si>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</si>
  <si>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</si>
  <si>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</si>
  <si>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</si>
  <si>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</si>
  <si>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</si>
  <si>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</si>
  <si>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</si>
  <si>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</si>
  <si>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</si>
  <si>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</si>
  <si>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</si>
  <si>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</si>
  <si>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</si>
  <si>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</si>
  <si>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</si>
  <si>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</si>
  <si>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</si>
  <si>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</si>
  <si>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</si>
  <si>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</si>
  <si>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</si>
  <si>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</si>
  <si>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</si>
  <si>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</si>
  <si>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</si>
  <si>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</si>
  <si>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</si>
  <si>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</si>
  <si>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</si>
  <si>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</si>
  <si>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</si>
  <si>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</si>
  <si>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</si>
  <si>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</si>
  <si>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</si>
  <si>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</si>
  <si>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</si>
  <si>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</si>
  <si>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</si>
  <si>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</si>
  <si>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</si>
  <si>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</si>
  <si>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</si>
  <si>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</si>
  <si>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</si>
  <si>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</si>
  <si>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</si>
  <si>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</si>
  <si>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</si>
  <si>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</si>
  <si>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</si>
  <si>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</si>
  <si>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</si>
  <si>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</si>
  <si>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</si>
  <si>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</si>
  <si>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</si>
  <si>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</si>
  <si>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</si>
  <si>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</si>
  <si>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</si>
  <si>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</si>
  <si>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</si>
  <si>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</si>
  <si>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</si>
  <si>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</si>
  <si>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</si>
  <si>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</si>
  <si>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</si>
  <si>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</si>
  <si>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</si>
  <si>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</si>
  <si>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</si>
  <si>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</si>
  <si>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</si>
  <si>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</si>
  <si>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</si>
  <si>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</si>
  <si>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</si>
  <si>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</si>
  <si>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</si>
  <si>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</si>
  <si>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</si>
  <si>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</si>
  <si>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</si>
  <si>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</si>
  <si>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</si>
  <si>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</si>
  <si>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</si>
  <si>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</si>
  <si>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</si>
  <si>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</si>
  <si>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</si>
  <si>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</si>
  <si>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</si>
  <si>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</si>
  <si>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</si>
  <si>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</si>
  <si>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</si>
  <si>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</si>
  <si>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</si>
  <si>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</si>
  <si>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</si>
  <si>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</si>
  <si>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</si>
  <si>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</si>
  <si>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</si>
  <si>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</si>
  <si>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</si>
  <si>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</si>
  <si>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</si>
  <si>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</si>
  <si>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</si>
  <si>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</si>
  <si>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</si>
  <si>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</si>
  <si>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</si>
  <si>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</si>
  <si>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</si>
  <si>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</si>
  <si>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</si>
  <si>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</si>
  <si>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</si>
  <si>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</si>
  <si>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</si>
  <si>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</si>
  <si>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</si>
  <si>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</si>
  <si>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</si>
  <si>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</si>
  <si>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</si>
  <si>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</si>
  <si>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</si>
  <si>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</si>
  <si>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</si>
  <si>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</si>
  <si>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</si>
  <si>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</si>
  <si>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</si>
  <si>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</si>
  <si>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</si>
  <si>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</si>
  <si>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</si>
  <si>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</si>
  <si>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</si>
  <si>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</si>
  <si>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</si>
  <si>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</si>
  <si>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</si>
  <si>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</si>
  <si>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</si>
  <si>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</si>
  <si>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</si>
  <si>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</si>
  <si>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</si>
  <si>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</si>
  <si>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</si>
  <si>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</si>
  <si>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</si>
  <si>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</si>
  <si>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</si>
  <si>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</si>
  <si>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</si>
  <si>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</si>
  <si>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</si>
  <si>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</si>
  <si>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</si>
  <si>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</si>
  <si>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</si>
  <si>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</si>
  <si>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</si>
  <si>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</si>
  <si>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</si>
  <si>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</si>
  <si>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</si>
  <si>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</si>
  <si>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</si>
  <si>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</si>
  <si>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</si>
  <si>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</si>
  <si>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</si>
  <si>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</si>
  <si>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</si>
  <si>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</si>
  <si>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</si>
  <si>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</si>
  <si>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</si>
  <si>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</si>
  <si>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</si>
  <si>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</si>
  <si>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</si>
  <si>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</si>
  <si>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</si>
  <si>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</si>
  <si>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</si>
  <si>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</si>
  <si>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</si>
  <si>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</si>
  <si>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</si>
  <si>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</si>
  <si>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</si>
  <si>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</si>
  <si>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</si>
  <si>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</si>
  <si>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</si>
  <si>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</si>
  <si>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</si>
  <si>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</si>
  <si>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</si>
  <si>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</si>
  <si>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</si>
  <si>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</si>
  <si>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</si>
  <si>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</si>
  <si>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</si>
  <si>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</si>
  <si>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</si>
  <si>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</si>
  <si>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</si>
  <si>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</si>
  <si>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</si>
  <si>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</si>
  <si>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</si>
  <si>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</si>
  <si>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</si>
  <si>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</si>
  <si>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</si>
  <si>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</si>
  <si>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</si>
  <si>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</si>
  <si>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</si>
  <si>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</si>
  <si>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</si>
  <si>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</si>
  <si>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</si>
  <si>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</si>
  <si>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</si>
  <si>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</si>
  <si>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</si>
  <si>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</si>
  <si>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</si>
  <si>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</si>
  <si>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</si>
  <si>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</si>
  <si>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</si>
  <si>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</si>
  <si>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</si>
  <si>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</si>
  <si>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</si>
  <si>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</si>
  <si>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</si>
  <si>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</si>
  <si>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</si>
  <si>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</si>
  <si>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</si>
  <si>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</si>
  <si>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</si>
  <si>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</si>
  <si>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</si>
  <si>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</si>
  <si>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</si>
  <si>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</si>
  <si>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</si>
  <si>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</si>
  <si>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</si>
  <si>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</si>
  <si>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</si>
  <si>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</si>
  <si>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</si>
  <si>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</si>
  <si>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</si>
  <si>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</si>
  <si>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</si>
  <si>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</si>
  <si>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</si>
  <si>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</si>
  <si>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</si>
  <si>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</si>
  <si>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</si>
  <si>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</si>
  <si>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</si>
  <si>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</si>
  <si>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</si>
  <si>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</si>
  <si>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</si>
  <si>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</si>
  <si>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</si>
  <si>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</si>
  <si>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</si>
  <si>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</si>
  <si>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</si>
  <si>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</si>
  <si>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</si>
  <si>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</si>
  <si>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</si>
  <si>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</si>
  <si>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</si>
  <si>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</si>
  <si>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</si>
  <si>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</si>
  <si>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</si>
  <si>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</si>
  <si>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</si>
  <si>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</si>
  <si>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</si>
  <si>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</si>
  <si>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</si>
  <si>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</si>
  <si>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</si>
  <si>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</si>
  <si>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</si>
  <si>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</si>
  <si>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</si>
  <si>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</si>
  <si>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</si>
  <si>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</si>
  <si>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</si>
  <si>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</si>
  <si>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</si>
  <si>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</si>
  <si>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</si>
  <si>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</si>
  <si>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</si>
  <si>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</si>
  <si>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</si>
  <si>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</si>
  <si>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</si>
  <si>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</si>
  <si>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</si>
  <si>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</si>
  <si>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</si>
  <si>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</si>
  <si>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</si>
  <si>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</si>
  <si>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</si>
  <si>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</si>
  <si>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</si>
  <si>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</si>
  <si>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</si>
  <si>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</si>
  <si>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</si>
  <si>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</si>
  <si>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</si>
  <si>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</si>
  <si>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</si>
  <si>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</si>
  <si>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</si>
  <si>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</si>
  <si>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</si>
  <si>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</si>
  <si>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</si>
  <si>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</si>
  <si>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</si>
  <si>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</si>
  <si>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</si>
  <si>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</si>
  <si>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</si>
  <si>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</si>
  <si>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</si>
  <si>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</si>
  <si>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</si>
  <si>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</si>
  <si>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</si>
  <si>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</si>
  <si>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</si>
  <si>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</si>
  <si>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</si>
  <si>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</si>
  <si>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</si>
  <si>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</si>
  <si>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</si>
  <si>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</si>
  <si>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</si>
  <si>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</si>
  <si>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</si>
  <si>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</si>
  <si>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</si>
  <si>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</si>
  <si>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</si>
  <si>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</si>
  <si>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</si>
  <si>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</si>
  <si>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</si>
  <si>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</si>
  <si>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</si>
  <si>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</si>
  <si>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</si>
  <si>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</si>
  <si>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</si>
  <si>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</si>
  <si>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</si>
  <si>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</si>
  <si>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</si>
  <si>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</si>
  <si>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</si>
  <si>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</si>
  <si>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</si>
  <si>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</si>
  <si>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</si>
  <si>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</si>
  <si>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</si>
  <si>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</si>
  <si>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</si>
  <si>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</si>
  <si>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</si>
  <si>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</si>
  <si>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</si>
  <si>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</si>
  <si>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</si>
  <si>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</si>
  <si>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</si>
  <si>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</si>
  <si>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</si>
  <si>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</si>
  <si>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</si>
  <si>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</si>
  <si>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</si>
  <si>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</si>
  <si>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</si>
  <si>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</si>
  <si>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</si>
  <si>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</si>
  <si>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</si>
  <si>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</si>
  <si>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</si>
  <si>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</si>
  <si>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</si>
  <si>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</si>
  <si>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</si>
  <si>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</si>
  <si>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</si>
  <si>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</si>
  <si>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</si>
  <si>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</si>
  <si>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</si>
  <si>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</si>
  <si>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</si>
  <si>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</si>
  <si>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</si>
  <si>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</si>
  <si>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</si>
  <si>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</si>
  <si>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</si>
  <si>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</si>
  <si>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</si>
  <si>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</si>
  <si>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</si>
  <si>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</si>
  <si>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</si>
  <si>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</si>
  <si>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</si>
  <si>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</si>
  <si>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</si>
  <si>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</si>
  <si>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</si>
  <si>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</si>
  <si>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</si>
  <si>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</si>
  <si>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</si>
  <si>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</si>
  <si>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</si>
  <si>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</si>
  <si>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</si>
  <si>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</si>
  <si>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</si>
  <si>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</si>
  <si>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</si>
  <si>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</si>
  <si>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</si>
  <si>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</si>
  <si>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</si>
  <si>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</si>
  <si>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</si>
  <si>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</si>
  <si>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</si>
  <si>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</si>
  <si>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</si>
  <si>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</si>
  <si>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</si>
  <si>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</si>
  <si>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</si>
  <si>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</si>
  <si>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</si>
  <si>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</si>
  <si>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</si>
  <si>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</si>
  <si>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</si>
  <si>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</si>
  <si>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</si>
  <si>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</si>
  <si>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</si>
  <si>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</si>
  <si>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</si>
  <si>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</si>
  <si>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</si>
  <si>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</si>
  <si>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</si>
  <si>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</si>
  <si>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</si>
  <si>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</si>
  <si>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</si>
  <si>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</si>
  <si>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</si>
  <si>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</si>
  <si>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</si>
  <si>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</si>
  <si>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</si>
  <si>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</si>
  <si>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</si>
  <si>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</si>
  <si>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</si>
  <si>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</si>
  <si>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</si>
  <si>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</si>
  <si>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</si>
  <si>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</si>
  <si>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</si>
  <si>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</si>
  <si>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</si>
  <si>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</si>
  <si>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</si>
  <si>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</si>
  <si>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</si>
  <si>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</si>
  <si>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</si>
  <si>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</si>
  <si>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</si>
  <si>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</si>
  <si>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</si>
  <si>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</si>
  <si>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</si>
  <si>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</si>
  <si>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</si>
  <si>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</si>
  <si>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</si>
  <si>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</si>
  <si>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</si>
  <si>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</si>
  <si>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</si>
  <si>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</si>
  <si>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</si>
  <si>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</si>
  <si>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</si>
  <si>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</si>
  <si>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</si>
  <si>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</si>
  <si>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</si>
  <si>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</si>
  <si>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</si>
  <si>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</si>
  <si>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</si>
  <si>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</si>
  <si>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</si>
  <si>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</si>
  <si>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</si>
  <si>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</si>
  <si>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</si>
  <si>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</si>
  <si>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</si>
  <si>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</si>
  <si>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</si>
  <si>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</si>
  <si>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</si>
  <si>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</si>
  <si>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</si>
  <si>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</si>
  <si>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</si>
  <si>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</si>
  <si>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</si>
  <si>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</si>
  <si>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</si>
  <si>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</si>
  <si>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</si>
  <si>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</si>
  <si>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</si>
  <si>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</si>
  <si>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</si>
  <si>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</si>
  <si>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</si>
  <si>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</si>
  <si>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</si>
  <si>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</si>
  <si>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</si>
  <si>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</si>
  <si>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</si>
  <si>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</si>
  <si>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</si>
  <si>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</si>
  <si>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</si>
  <si>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</si>
  <si>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</si>
  <si>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</si>
  <si>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</si>
  <si>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</si>
  <si>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</si>
  <si>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</si>
  <si>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</si>
  <si>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</si>
  <si>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</si>
  <si>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</si>
  <si>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</si>
  <si>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</si>
  <si>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</si>
  <si>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</si>
  <si>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</si>
  <si>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</si>
  <si>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</si>
  <si>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</si>
  <si>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</si>
  <si>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</si>
  <si>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</si>
  <si>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</si>
  <si>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</si>
  <si>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</si>
  <si>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</si>
  <si>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</si>
  <si>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</si>
  <si>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</si>
  <si>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</si>
  <si>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</si>
  <si>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</si>
  <si>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</si>
  <si>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</si>
  <si>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</si>
  <si>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</si>
  <si>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</si>
  <si>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</si>
  <si>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</si>
  <si>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</si>
  <si>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</si>
  <si>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</si>
  <si>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</si>
  <si>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</si>
  <si>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</si>
  <si>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</si>
  <si>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</si>
  <si>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</si>
  <si>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</si>
  <si>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</si>
  <si>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</si>
  <si>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</si>
  <si>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</si>
  <si>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</si>
  <si>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</si>
  <si>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</si>
  <si>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</si>
  <si>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</si>
  <si>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</si>
  <si>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</si>
  <si>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</si>
  <si>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</si>
  <si>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</si>
  <si>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</si>
  <si>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</si>
  <si>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</si>
  <si>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</si>
  <si>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</si>
  <si>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</si>
  <si>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</si>
  <si>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</si>
  <si>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</si>
  <si>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</si>
  <si>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</si>
  <si>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</si>
  <si>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</si>
  <si>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</si>
  <si>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</si>
  <si>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</si>
  <si>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</si>
  <si>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</si>
  <si>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</si>
  <si>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</si>
  <si>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</si>
  <si>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</si>
  <si>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</si>
  <si>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</si>
  <si>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</si>
  <si>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</si>
  <si>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</si>
  <si>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</si>
  <si>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</si>
  <si>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</si>
  <si>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</si>
  <si>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</si>
  <si>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</si>
  <si>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</si>
  <si>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</si>
  <si>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</si>
  <si>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</si>
  <si>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</si>
  <si>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</si>
  <si>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</si>
  <si>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</si>
  <si>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</si>
  <si>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</si>
  <si>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</si>
  <si>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</si>
  <si>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</si>
  <si>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</si>
  <si>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</si>
  <si>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</si>
  <si>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</si>
  <si>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</si>
  <si>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</si>
  <si>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</si>
  <si>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</si>
  <si>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</si>
  <si>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</si>
  <si>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</si>
  <si>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</si>
  <si>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</si>
  <si>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</si>
  <si>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</si>
  <si>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</si>
  <si>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</si>
  <si>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</si>
  <si>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</si>
  <si>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</si>
  <si>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</si>
  <si>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</si>
  <si>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</si>
  <si>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</si>
  <si>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</si>
  <si>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</si>
  <si>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</si>
  <si>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</si>
  <si>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</si>
  <si>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</si>
  <si>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</si>
  <si>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</si>
  <si>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</si>
  <si>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</si>
  <si>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</si>
  <si>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</si>
  <si>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</si>
  <si>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</si>
  <si>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</si>
  <si>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</si>
  <si>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</si>
  <si>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</si>
  <si>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</si>
  <si>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</si>
  <si>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</si>
  <si>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</si>
  <si>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</si>
  <si>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</si>
  <si>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</si>
  <si>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</si>
  <si>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</si>
  <si>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</si>
  <si>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</si>
  <si>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</si>
  <si>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</si>
  <si>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</si>
  <si>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</si>
  <si>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</si>
  <si>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</si>
  <si>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</si>
  <si>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</si>
  <si>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</si>
  <si>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</si>
  <si>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</si>
  <si>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</si>
  <si>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</si>
  <si>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</si>
  <si>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</si>
  <si>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</si>
  <si>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</si>
  <si>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</si>
  <si>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</si>
  <si>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</si>
  <si>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</si>
  <si>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</si>
  <si>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</si>
  <si>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</si>
  <si>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</si>
  <si>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</si>
  <si>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</si>
  <si>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</si>
  <si>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</si>
  <si>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</si>
  <si>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</si>
  <si>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</si>
  <si>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</si>
  <si>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</si>
  <si>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</si>
  <si>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</si>
  <si>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</si>
  <si>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</si>
  <si>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</si>
  <si>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</si>
  <si>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</si>
  <si>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</si>
  <si>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</si>
  <si>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</si>
  <si>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</si>
  <si>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</si>
  <si>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</si>
  <si>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</si>
  <si>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</si>
  <si>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</si>
  <si>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</si>
  <si>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</si>
  <si>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</si>
  <si>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</si>
  <si>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</si>
  <si>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</si>
  <si>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</si>
  <si>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</si>
  <si>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</si>
  <si>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</si>
  <si>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</si>
  <si>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</si>
  <si>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</si>
  <si>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</si>
  <si>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</si>
  <si>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</si>
  <si>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</si>
  <si>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</si>
  <si>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</si>
  <si>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</si>
  <si>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</si>
  <si>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</si>
  <si>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</si>
  <si>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</si>
  <si>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</si>
  <si>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</si>
  <si>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</si>
  <si>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</si>
  <si>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</si>
  <si>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</si>
  <si>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</si>
  <si>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</si>
  <si>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</si>
  <si>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</si>
  <si>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</si>
  <si>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</si>
  <si>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</si>
  <si>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</si>
  <si>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</si>
  <si>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</si>
  <si>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</si>
  <si>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</si>
  <si>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</si>
  <si>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</si>
  <si>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</si>
  <si>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</si>
  <si>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</si>
  <si>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</si>
  <si>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</si>
  <si>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</si>
  <si>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</si>
  <si>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</si>
  <si>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</si>
  <si>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</si>
  <si>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</si>
  <si>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</si>
  <si>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</si>
  <si>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</si>
  <si>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</si>
  <si>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</si>
  <si>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</si>
  <si>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</si>
  <si>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</si>
  <si>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</si>
  <si>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</si>
  <si>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</si>
  <si>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</si>
  <si>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</si>
  <si>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</si>
  <si>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</si>
  <si>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</si>
  <si>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</si>
  <si>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</si>
  <si>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</si>
  <si>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</si>
  <si>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</si>
  <si>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</si>
  <si>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</si>
  <si>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</si>
  <si>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</si>
  <si>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</si>
  <si>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</si>
  <si>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</si>
  <si>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</si>
  <si>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</si>
  <si>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</si>
  <si>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</si>
  <si>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</si>
  <si>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</si>
  <si>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</si>
  <si>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</si>
  <si>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</si>
  <si>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</si>
  <si>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</si>
  <si>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</si>
  <si>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</si>
  <si>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</si>
  <si>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</si>
  <si>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</si>
  <si>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</si>
  <si>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</si>
  <si>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</si>
  <si>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</si>
  <si>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</si>
  <si>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</si>
  <si>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</si>
  <si>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</si>
  <si>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</si>
  <si>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</si>
  <si>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</si>
  <si>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</si>
  <si>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</si>
  <si>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</si>
  <si>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</si>
  <si>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</si>
  <si>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</si>
  <si>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</si>
  <si>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</si>
  <si>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</si>
  <si>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</si>
  <si>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</si>
  <si>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</si>
  <si>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</si>
  <si>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</si>
  <si>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</si>
  <si>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</si>
  <si>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</si>
  <si>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</si>
  <si>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</si>
  <si>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</si>
  <si>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</si>
  <si>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</si>
  <si>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</si>
  <si>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</si>
  <si>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</si>
  <si>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</si>
  <si>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</si>
  <si>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</si>
  <si>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</si>
  <si>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</si>
  <si>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</si>
  <si>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</si>
  <si>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</si>
  <si>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</si>
  <si>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</si>
  <si>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</si>
  <si>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</si>
  <si>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</si>
  <si>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</si>
  <si>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</si>
  <si>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</si>
  <si>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</si>
  <si>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</si>
  <si>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</si>
  <si>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</si>
  <si>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</si>
  <si>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</si>
  <si>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</si>
  <si>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</si>
  <si>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</si>
  <si>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</si>
  <si>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</si>
  <si>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</si>
  <si>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</si>
  <si>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</si>
  <si>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</si>
  <si>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</si>
  <si>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</si>
  <si>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</si>
  <si>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</si>
  <si>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</si>
  <si>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</si>
  <si>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</si>
  <si>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</si>
  <si>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</si>
  <si>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</si>
  <si>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</si>
  <si>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</si>
  <si>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</si>
  <si>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</si>
  <si>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</si>
  <si>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</si>
  <si>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</si>
  <si>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</si>
  <si>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</si>
  <si>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</si>
  <si>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</si>
  <si>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</si>
  <si>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</si>
  <si>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</si>
  <si>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</si>
  <si>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</si>
  <si>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</si>
  <si>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</si>
  <si>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</si>
  <si>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</si>
  <si>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</si>
  <si>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</si>
  <si>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</si>
  <si>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</si>
  <si>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</si>
  <si>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</si>
  <si>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</si>
  <si>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</si>
  <si>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</si>
  <si>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</si>
  <si>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</si>
  <si>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</si>
  <si>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</si>
  <si>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</si>
  <si>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</si>
  <si>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</si>
  <si>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</si>
  <si>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</si>
  <si>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</si>
  <si>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</si>
  <si>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</si>
  <si>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</si>
  <si>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</si>
  <si>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</si>
  <si>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</si>
  <si>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</si>
  <si>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</si>
  <si>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</si>
  <si>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</si>
  <si>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</si>
  <si>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</si>
  <si>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</si>
  <si>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</si>
  <si>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</si>
  <si>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</si>
  <si>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</si>
  <si>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</si>
  <si>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</si>
  <si>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</si>
  <si>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</si>
  <si>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</si>
  <si>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</si>
  <si>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</si>
  <si>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</si>
  <si>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</si>
  <si>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</si>
  <si>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</si>
  <si>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</si>
  <si>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</si>
  <si>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</si>
  <si>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</si>
  <si>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</si>
  <si>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</si>
  <si>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</si>
  <si>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</si>
  <si>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</si>
  <si>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</si>
  <si>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</si>
  <si>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</si>
  <si>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</si>
  <si>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</si>
  <si>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</si>
  <si>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</si>
  <si>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</si>
  <si>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</si>
  <si>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</si>
  <si>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</si>
  <si>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</si>
  <si>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</si>
  <si>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</si>
  <si>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</si>
  <si>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</si>
  <si>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</si>
  <si>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</si>
  <si>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</si>
  <si>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</si>
  <si>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</si>
  <si>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</si>
  <si>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</si>
  <si>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</si>
  <si>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</si>
  <si>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</si>
  <si>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</si>
  <si>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</si>
  <si>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</si>
  <si>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</si>
  <si>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</si>
  <si>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</si>
  <si>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</si>
  <si>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</si>
  <si>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</si>
  <si>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</si>
  <si>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</si>
  <si>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</si>
  <si>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</si>
  <si>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</si>
  <si>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</si>
  <si>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</si>
  <si>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</si>
  <si>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</si>
  <si>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</si>
  <si>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</si>
  <si>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</si>
  <si>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</si>
  <si>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</si>
  <si>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</si>
  <si>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</si>
  <si>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</si>
  <si>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</si>
  <si>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</si>
  <si>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</si>
  <si>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</si>
  <si>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</si>
  <si>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</si>
  <si>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</si>
  <si>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</si>
  <si>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</si>
  <si>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</si>
  <si>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</si>
  <si>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</si>
  <si>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</si>
  <si>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</si>
  <si>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</si>
  <si>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</si>
  <si>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</si>
  <si>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</si>
  <si>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</si>
  <si>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</si>
  <si>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</si>
  <si>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</si>
  <si>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</si>
  <si>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</si>
  <si>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</si>
  <si>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</si>
  <si>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</si>
  <si>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</si>
  <si>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</si>
  <si>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</si>
  <si>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</si>
  <si>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</si>
  <si>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</si>
  <si>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</si>
  <si>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</si>
  <si>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</si>
  <si>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</si>
  <si>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</si>
  <si>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</si>
  <si>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</si>
  <si>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</si>
  <si>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</si>
  <si>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</si>
  <si>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</si>
  <si>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</si>
  <si>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</si>
  <si>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</si>
  <si>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</si>
  <si>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</si>
  <si>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</si>
  <si>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</si>
  <si>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</si>
  <si>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</si>
  <si>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</si>
  <si>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</si>
  <si>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</si>
  <si>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</si>
  <si>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</si>
  <si>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</si>
  <si>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</si>
  <si>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</si>
  <si>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</si>
  <si>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</si>
  <si>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</si>
  <si>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</si>
  <si>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</si>
  <si>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</si>
  <si>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</si>
  <si>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</si>
  <si>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</si>
  <si>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</si>
  <si>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</si>
  <si>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</si>
  <si>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</si>
  <si>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</si>
  <si>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</si>
  <si>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</si>
  <si>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</si>
  <si>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</si>
  <si>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</si>
  <si>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</si>
  <si>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</si>
  <si>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</si>
  <si>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</si>
  <si>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</si>
  <si>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</si>
  <si>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</si>
  <si>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</si>
  <si>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</si>
  <si>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</si>
  <si>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</si>
  <si>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</si>
  <si>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</si>
  <si>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</si>
  <si>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</si>
  <si>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</si>
  <si>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</si>
  <si>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</si>
  <si>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</si>
  <si>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</si>
  <si>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</si>
  <si>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</si>
  <si>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</si>
  <si>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</si>
  <si>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</si>
  <si>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</si>
  <si>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</si>
  <si>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</si>
  <si>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</si>
  <si>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</si>
  <si>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</si>
  <si>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</si>
  <si>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</si>
  <si>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</si>
  <si>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</si>
  <si>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</si>
  <si>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</si>
  <si>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</si>
  <si>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</si>
  <si>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</si>
  <si>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</si>
  <si>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</si>
  <si>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</si>
  <si>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</si>
  <si>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</si>
  <si>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</si>
  <si>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</si>
  <si>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</si>
  <si>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</si>
  <si>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</si>
  <si>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</si>
  <si>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</si>
  <si>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</si>
  <si>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</si>
  <si>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</si>
  <si>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</si>
  <si>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</si>
  <si>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</si>
  <si>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</si>
  <si>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</si>
  <si>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</si>
  <si>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</si>
  <si>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</si>
  <si>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</si>
  <si>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</si>
  <si>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</si>
  <si>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</si>
  <si>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</si>
  <si>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</si>
  <si>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</si>
  <si>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</si>
  <si>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</si>
  <si>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</si>
  <si>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</si>
  <si>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</si>
  <si>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</si>
  <si>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</si>
  <si>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</si>
  <si>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</si>
  <si>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</si>
  <si>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</si>
  <si>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</si>
  <si>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</si>
  <si>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</si>
  <si>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</si>
  <si>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</si>
  <si>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</si>
  <si>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</si>
  <si>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</si>
  <si>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</si>
  <si>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</si>
  <si>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</si>
  <si>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</si>
  <si>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</si>
  <si>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</si>
  <si>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</si>
  <si>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</si>
  <si>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</si>
  <si>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</si>
  <si>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</si>
  <si>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</si>
  <si>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</si>
  <si>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</si>
  <si>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</si>
  <si>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</si>
  <si>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</si>
  <si>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</si>
  <si>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</si>
  <si>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</si>
  <si>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</si>
  <si>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</si>
  <si>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</si>
  <si>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</si>
  <si>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</si>
  <si>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</si>
  <si>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</si>
  <si>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</si>
  <si>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</si>
  <si>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</si>
  <si>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</si>
  <si>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</si>
  <si>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</si>
  <si>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</si>
  <si>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</si>
  <si>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</si>
  <si>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</si>
  <si>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</si>
  <si>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</si>
  <si>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</si>
  <si>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</si>
  <si>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</si>
  <si>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</si>
  <si>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</si>
  <si>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</si>
  <si>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</si>
  <si>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</si>
  <si>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</si>
  <si>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</si>
  <si>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</si>
  <si>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</si>
  <si>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</si>
  <si>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</si>
  <si>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</si>
  <si>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</si>
  <si>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</si>
  <si>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</si>
  <si>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</si>
  <si>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</si>
  <si>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</si>
  <si>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</si>
  <si>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</si>
  <si>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</si>
  <si>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</si>
  <si>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</si>
  <si>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</si>
  <si>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</si>
  <si>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</si>
  <si>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</si>
  <si>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</si>
  <si>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</si>
  <si>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</si>
  <si>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</si>
  <si>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</si>
  <si>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</si>
  <si>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</si>
  <si>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</si>
  <si>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</si>
  <si>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</si>
  <si>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</si>
  <si>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</si>
  <si>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</si>
  <si>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</si>
  <si>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</si>
  <si>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</si>
  <si>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</si>
  <si>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</si>
  <si>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</si>
  <si>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</si>
  <si>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</si>
  <si>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</si>
  <si>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</si>
  <si>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</si>
  <si>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</si>
  <si>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</si>
  <si>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</si>
  <si>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</si>
  <si>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</si>
  <si>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</si>
  <si>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</si>
  <si>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</si>
  <si>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</si>
  <si>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</si>
  <si>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</si>
  <si>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</si>
  <si>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</si>
  <si>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</si>
  <si>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</si>
  <si>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</si>
  <si>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</si>
  <si>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</si>
  <si>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</si>
  <si>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</si>
  <si>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</si>
  <si>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</si>
  <si>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</si>
  <si>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</si>
  <si>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</si>
  <si>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</si>
  <si>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</si>
  <si>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</si>
  <si>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</si>
  <si>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</si>
  <si>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</si>
  <si>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</si>
  <si>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</si>
  <si>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</si>
  <si>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</si>
  <si>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</si>
  <si>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</si>
  <si>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</si>
  <si>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</si>
  <si>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</si>
  <si>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</si>
  <si>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</si>
  <si>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</si>
  <si>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</si>
  <si>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</si>
  <si>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</si>
  <si>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</si>
  <si>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</si>
  <si>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</si>
  <si>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</si>
  <si>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</si>
  <si>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</si>
  <si>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</si>
  <si>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</si>
  <si>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</si>
  <si>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</si>
  <si>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</si>
  <si>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</si>
  <si>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</si>
  <si>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</si>
  <si>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</si>
  <si>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</si>
  <si>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</si>
  <si>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</si>
  <si>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</si>
  <si>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</si>
  <si>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</si>
  <si>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</si>
  <si>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</si>
  <si>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</si>
  <si>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</si>
  <si>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</si>
  <si>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</si>
  <si>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</si>
  <si>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</si>
  <si>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</si>
  <si>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</si>
  <si>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</si>
  <si>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</si>
  <si>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</si>
  <si>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</si>
  <si>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</si>
  <si>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</si>
  <si>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</si>
  <si>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</si>
  <si>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</si>
  <si>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</si>
  <si>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</si>
  <si>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</si>
  <si>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</si>
  <si>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</si>
  <si>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</si>
  <si>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</si>
  <si>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</si>
  <si>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</si>
  <si>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</si>
  <si>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</si>
  <si>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</si>
  <si>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</si>
  <si>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</si>
  <si>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</si>
  <si>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</si>
  <si>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</si>
  <si>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</si>
  <si>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</si>
  <si>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</si>
  <si>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</si>
  <si>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</si>
  <si>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</si>
  <si>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</si>
  <si>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</si>
  <si>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</si>
  <si>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</si>
  <si>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</si>
  <si>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</si>
  <si>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</si>
  <si>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</si>
  <si>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</si>
  <si>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</si>
  <si>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</si>
  <si>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</si>
  <si>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</si>
  <si>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</si>
  <si>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</si>
  <si>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</si>
  <si>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</si>
  <si>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</si>
  <si>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</si>
  <si>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</si>
  <si>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</si>
  <si>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</si>
  <si>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</si>
  <si>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</si>
  <si>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</si>
  <si>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</si>
  <si>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</si>
  <si>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</si>
  <si>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</si>
  <si>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</si>
  <si>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</si>
  <si>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</si>
  <si>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</si>
  <si>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</si>
  <si>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</si>
  <si>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</si>
  <si>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</si>
  <si>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</si>
  <si>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</si>
  <si>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</si>
  <si>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</si>
  <si>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</si>
  <si>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</si>
  <si>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</si>
  <si>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</si>
  <si>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</si>
  <si>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</si>
  <si>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</si>
  <si>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</si>
  <si>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</si>
  <si>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</si>
  <si>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</si>
  <si>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</si>
  <si>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</si>
  <si>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</si>
  <si>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</si>
  <si>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</si>
  <si>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</si>
  <si>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</si>
  <si>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</si>
  <si>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</si>
  <si>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</si>
  <si>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</si>
  <si>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</si>
  <si>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</si>
  <si>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</si>
  <si>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</si>
  <si>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</si>
  <si>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</si>
  <si>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</si>
  <si>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</si>
  <si>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</si>
  <si>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</si>
  <si>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</si>
  <si>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</si>
  <si>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</si>
  <si>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</si>
  <si>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</si>
  <si>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</si>
  <si>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</si>
  <si>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</si>
  <si>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</si>
  <si>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</si>
  <si>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</si>
  <si>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</si>
  <si>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</si>
  <si>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</si>
  <si>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</si>
  <si>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</si>
  <si>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</si>
  <si>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</si>
  <si>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</si>
  <si>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</si>
  <si>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</si>
  <si>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</si>
  <si>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</si>
  <si>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</si>
  <si>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</si>
  <si>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</si>
  <si>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</si>
  <si>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</si>
  <si>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</si>
  <si>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</si>
  <si>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</si>
  <si>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</si>
  <si>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</si>
  <si>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</si>
  <si>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</si>
  <si>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</si>
  <si>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</si>
  <si>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</si>
  <si>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</si>
  <si>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</si>
  <si>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</si>
  <si>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</si>
  <si>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</si>
  <si>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</si>
  <si>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</si>
  <si>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</si>
  <si>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</si>
  <si>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</si>
  <si>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</si>
  <si>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</si>
  <si>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</si>
  <si>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</si>
  <si>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</si>
  <si>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</si>
  <si>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</si>
  <si>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</si>
  <si>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</si>
  <si>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</si>
  <si>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</si>
  <si>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</si>
  <si>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</si>
  <si>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</si>
  <si>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</si>
  <si>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</si>
  <si>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</si>
  <si>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</si>
  <si>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</si>
  <si>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</si>
  <si>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</si>
  <si>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</si>
  <si>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</si>
  <si>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</si>
  <si>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</si>
  <si>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</si>
  <si>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</si>
  <si>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</si>
  <si>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</si>
  <si>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</si>
  <si>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</si>
  <si>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</si>
  <si>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</si>
  <si>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</si>
  <si>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</si>
  <si>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</si>
  <si>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</si>
  <si>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</si>
  <si>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</si>
  <si>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</si>
  <si>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</si>
  <si>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</si>
  <si>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</si>
  <si>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</si>
  <si>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</si>
  <si>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</si>
  <si>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</si>
  <si>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</si>
  <si>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</si>
  <si>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</si>
  <si>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</si>
  <si>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</si>
  <si>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</si>
  <si>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</si>
  <si>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</si>
  <si>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</si>
  <si>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</si>
  <si>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</si>
  <si>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</si>
  <si>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</si>
  <si>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</si>
  <si>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</si>
  <si>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</si>
  <si>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</si>
  <si>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</si>
  <si>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</si>
  <si>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</si>
  <si>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</si>
  <si>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</si>
  <si>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</si>
  <si>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</si>
  <si>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</si>
  <si>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</si>
  <si>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</si>
  <si>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</si>
  <si>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</si>
  <si>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</si>
  <si>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</si>
  <si>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</si>
  <si>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</si>
  <si>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</si>
  <si>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</si>
  <si>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</si>
  <si>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</si>
  <si>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</si>
  <si>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</si>
  <si>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</si>
  <si>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</si>
  <si>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</si>
  <si>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</si>
  <si>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</si>
  <si>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</si>
  <si>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</si>
  <si>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</si>
  <si>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</si>
  <si>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</si>
  <si>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</si>
  <si>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</si>
  <si>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</si>
  <si>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</si>
  <si>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</si>
  <si>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</si>
  <si>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</si>
  <si>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</si>
  <si>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</si>
  <si>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</si>
  <si>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</si>
  <si>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</si>
  <si>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</si>
  <si>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</si>
  <si>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</si>
  <si>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</si>
  <si>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</si>
  <si>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</si>
  <si>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</si>
  <si>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</si>
  <si>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</si>
  <si>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</si>
  <si>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</si>
  <si>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</si>
  <si>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</si>
  <si>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</si>
  <si>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</si>
  <si>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</si>
  <si>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</si>
  <si>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</si>
  <si>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</si>
  <si>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</si>
  <si>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</si>
  <si>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</si>
  <si>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</si>
  <si>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</si>
  <si>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</si>
  <si>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</si>
  <si>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</si>
  <si>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</si>
  <si>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</si>
  <si>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</si>
  <si>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</si>
  <si>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</si>
  <si>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</si>
  <si>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</si>
  <si>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</si>
  <si>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</si>
  <si>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</si>
  <si>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</si>
  <si>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</si>
  <si>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</si>
  <si>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</si>
  <si>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</si>
  <si>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</si>
  <si>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</si>
  <si>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</si>
  <si>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</si>
  <si>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</si>
  <si>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</si>
  <si>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</si>
  <si>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</si>
  <si>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</si>
  <si>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</si>
  <si>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</si>
  <si>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</si>
  <si>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</si>
  <si>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</si>
  <si>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</si>
  <si>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</si>
  <si>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</si>
  <si>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</si>
  <si>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</si>
  <si>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</si>
  <si>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</si>
  <si>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</si>
  <si>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</si>
  <si>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</si>
  <si>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</si>
  <si>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</si>
  <si>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</si>
  <si>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</si>
  <si>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</si>
  <si>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</si>
  <si>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</si>
  <si>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</si>
  <si>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</si>
  <si>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</si>
  <si>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</si>
  <si>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</si>
  <si>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</si>
  <si>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</si>
  <si>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</si>
  <si>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</si>
  <si>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</si>
  <si>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</si>
  <si>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</si>
  <si>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</si>
  <si>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</si>
  <si>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</si>
  <si>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</si>
  <si>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</si>
  <si>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</si>
  <si>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</si>
  <si>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</si>
  <si>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</si>
  <si>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</si>
  <si>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</si>
  <si>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</si>
  <si>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</si>
  <si>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</si>
  <si>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</si>
  <si>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</si>
  <si>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</si>
  <si>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</si>
  <si>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</si>
  <si>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</si>
  <si>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</si>
  <si>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</si>
  <si>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</si>
  <si>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</si>
  <si>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</si>
  <si>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</si>
  <si>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</si>
  <si>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</si>
  <si>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</si>
  <si>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</si>
  <si>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</si>
  <si>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</si>
  <si>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</si>
  <si>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</si>
  <si>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</si>
  <si>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</si>
  <si>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</si>
  <si>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</si>
  <si>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</si>
  <si>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</si>
  <si>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</si>
  <si>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</si>
  <si>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</si>
  <si>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</si>
  <si>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</si>
  <si>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</si>
  <si>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</si>
  <si>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</si>
  <si>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</si>
  <si>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</si>
  <si>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</si>
  <si>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</si>
  <si>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</si>
  <si>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</si>
  <si>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</si>
  <si>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</si>
  <si>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</si>
  <si>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</si>
  <si>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</si>
  <si>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</si>
  <si>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</si>
  <si>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</si>
  <si>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</si>
  <si>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</si>
  <si>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</si>
  <si>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</si>
  <si>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</si>
  <si>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</si>
  <si>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</si>
  <si>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</si>
  <si>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</si>
  <si>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</si>
  <si>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</si>
  <si>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</si>
  <si>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</si>
  <si>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</si>
  <si>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</si>
  <si>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</si>
  <si>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</si>
  <si>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</si>
  <si>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</si>
  <si>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</si>
  <si>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</si>
  <si>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</si>
  <si>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</si>
  <si>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</si>
  <si>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</si>
  <si>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</si>
  <si>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</si>
  <si>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</si>
  <si>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</si>
  <si>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</si>
  <si>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</si>
  <si>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</si>
  <si>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</si>
  <si>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</si>
  <si>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</si>
  <si>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</si>
  <si>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</si>
  <si>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</si>
  <si>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</si>
  <si>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</si>
  <si>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</si>
  <si>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</si>
  <si>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</si>
  <si>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</si>
  <si>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</si>
  <si>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</si>
  <si>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</si>
  <si>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</si>
  <si>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</si>
  <si>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</si>
  <si>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</si>
  <si>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</si>
  <si>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</si>
  <si>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</si>
  <si>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</si>
  <si>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</si>
  <si>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</si>
  <si>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</si>
  <si>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</si>
  <si>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</si>
  <si>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</si>
  <si>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</si>
  <si>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</si>
  <si>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</si>
  <si>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</si>
  <si>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</si>
  <si>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</si>
  <si>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</si>
  <si>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</si>
  <si>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</si>
  <si>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</si>
  <si>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</si>
  <si>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</si>
  <si>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</si>
  <si>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</si>
  <si>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</si>
  <si>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</si>
  <si>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</si>
  <si>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</si>
  <si>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</si>
  <si>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</si>
  <si>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</si>
  <si>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</si>
  <si>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</si>
  <si>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</si>
  <si>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</si>
  <si>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</si>
  <si>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</si>
  <si>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</si>
  <si>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</si>
  <si>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</si>
  <si>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</si>
  <si>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</si>
  <si>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</si>
  <si>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</si>
  <si>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</si>
  <si>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</si>
  <si>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</si>
  <si>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</si>
  <si>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</si>
  <si>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</si>
  <si>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</si>
  <si>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</si>
  <si>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</si>
  <si>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</si>
  <si>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</si>
  <si>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</si>
  <si>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</si>
  <si>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</si>
  <si>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</si>
  <si>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</si>
  <si>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</si>
  <si>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</si>
  <si>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</si>
  <si>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</si>
  <si>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</si>
  <si>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</si>
  <si>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</si>
  <si>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</si>
  <si>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</si>
  <si>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</si>
  <si>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</si>
  <si>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</si>
  <si>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</si>
  <si>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</si>
  <si>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</si>
  <si>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</si>
  <si>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</si>
  <si>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</si>
  <si>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</si>
  <si>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</si>
  <si>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</si>
  <si>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</si>
  <si>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</si>
  <si>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</si>
  <si>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</si>
  <si>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</si>
  <si>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</si>
  <si>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</si>
  <si>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</si>
  <si>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</si>
  <si>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</si>
  <si>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</si>
  <si>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</si>
  <si>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</si>
  <si>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</si>
  <si>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</si>
  <si>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</si>
  <si>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</si>
  <si>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</si>
  <si>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</si>
  <si>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</si>
  <si>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</si>
  <si>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</si>
  <si>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</si>
  <si>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</si>
  <si>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</si>
  <si>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</si>
  <si>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</si>
  <si>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</si>
  <si>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</si>
  <si>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</si>
  <si>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</si>
  <si>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</si>
  <si>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</si>
  <si>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</si>
  <si>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</si>
  <si>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</si>
  <si>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</si>
  <si>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</si>
  <si>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</si>
  <si>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</si>
  <si>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</si>
  <si>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</si>
  <si>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</si>
  <si>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</si>
  <si>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</si>
  <si>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</si>
  <si>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</si>
  <si>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</si>
  <si>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</si>
  <si>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</si>
  <si>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</si>
  <si>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</si>
  <si>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</si>
  <si>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</si>
  <si>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</si>
  <si>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</si>
  <si>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</si>
  <si>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</si>
  <si>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</si>
  <si>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</si>
  <si>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</si>
  <si>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</si>
  <si>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</si>
  <si>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</si>
  <si>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</si>
  <si>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</si>
  <si>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</si>
  <si>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</si>
  <si>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</si>
  <si>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</si>
  <si>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</si>
  <si>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</si>
  <si>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</si>
  <si>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</si>
  <si>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</si>
  <si>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</si>
  <si>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</si>
  <si>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</si>
  <si>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</si>
  <si>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</si>
  <si>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</si>
  <si>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</si>
  <si>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</si>
  <si>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</si>
  <si>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</si>
  <si>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</si>
  <si>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</si>
  <si>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</si>
  <si>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</si>
  <si>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</si>
  <si>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</si>
  <si>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</si>
  <si>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</si>
  <si>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</si>
  <si>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</si>
  <si>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</si>
  <si>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</si>
  <si>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</si>
  <si>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</si>
  <si>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</si>
  <si>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</si>
  <si>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</si>
  <si>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</si>
  <si>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</si>
  <si>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</si>
  <si>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</si>
  <si>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</si>
  <si>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</si>
  <si>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</si>
  <si>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</si>
  <si>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</si>
  <si>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</si>
  <si>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</si>
  <si>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</si>
  <si>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</si>
  <si>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</si>
  <si>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</si>
  <si>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</si>
  <si>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</si>
  <si>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</si>
  <si>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</si>
  <si>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</si>
  <si>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</si>
  <si>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</si>
  <si>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</si>
  <si>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</si>
  <si>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</si>
  <si>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</si>
  <si>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</si>
  <si>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</si>
  <si>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</si>
  <si>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</si>
  <si>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</si>
  <si>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</si>
  <si>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</si>
  <si>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</si>
  <si>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</si>
  <si>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</si>
  <si>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</si>
  <si>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</si>
  <si>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</si>
  <si>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</si>
  <si>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</si>
  <si>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</si>
  <si>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</si>
  <si>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</si>
  <si>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</si>
  <si>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</si>
  <si>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</si>
  <si>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</si>
  <si>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</si>
  <si>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</si>
  <si>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</si>
  <si>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</si>
  <si>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</si>
  <si>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</si>
  <si>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</si>
  <si>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</si>
  <si>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</si>
  <si>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</si>
  <si>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</si>
  <si>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</si>
  <si>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</si>
  <si>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</si>
  <si>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</si>
  <si>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</si>
  <si>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</si>
  <si>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</si>
  <si>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</si>
  <si>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</si>
  <si>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</si>
  <si>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</si>
  <si>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</si>
  <si>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</si>
  <si>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</si>
  <si>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</si>
  <si>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</si>
  <si>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</si>
  <si>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</si>
  <si>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</si>
  <si>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</si>
  <si>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</si>
  <si>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</si>
  <si>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</si>
  <si>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</si>
  <si>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</si>
  <si>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</si>
  <si>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</si>
  <si>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</si>
  <si>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</si>
  <si>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</si>
  <si>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</si>
  <si>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</si>
  <si>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</si>
  <si>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</si>
  <si>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</si>
  <si>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</si>
  <si>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</si>
  <si>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</si>
  <si>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</si>
  <si>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</si>
  <si>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</si>
  <si>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</si>
  <si>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</si>
  <si>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</si>
  <si>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</si>
  <si>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</si>
  <si>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</si>
  <si>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</si>
  <si>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</si>
  <si>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</si>
  <si>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</si>
  <si>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</si>
  <si>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</si>
  <si>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</si>
  <si>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</si>
  <si>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</si>
  <si>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</si>
  <si>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</si>
  <si>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</si>
  <si>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</si>
  <si>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</si>
  <si>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</si>
  <si>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</si>
  <si>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</si>
  <si>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</si>
  <si>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</si>
  <si>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</si>
  <si>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</si>
  <si>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</si>
  <si>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</si>
  <si>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</si>
  <si>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</si>
  <si>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</si>
  <si>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</si>
  <si>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</si>
  <si>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</si>
  <si>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</si>
  <si>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</si>
  <si>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</si>
  <si>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</si>
  <si>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</si>
  <si>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</si>
  <si>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</si>
  <si>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</si>
  <si>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</si>
  <si>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</si>
  <si>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</si>
  <si>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</si>
  <si>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</si>
  <si>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</si>
  <si>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</si>
  <si>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</si>
  <si>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</si>
  <si>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</si>
  <si>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</si>
  <si>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</si>
  <si>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</si>
  <si>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</si>
  <si>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</si>
  <si>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</si>
  <si>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</si>
  <si>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</si>
  <si>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</si>
  <si>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</si>
  <si>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</si>
  <si>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</si>
  <si>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</si>
  <si>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</si>
  <si>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</si>
  <si>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</si>
  <si>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</si>
  <si>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</si>
  <si>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</si>
  <si>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</si>
  <si>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</si>
  <si>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</si>
  <si>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</si>
  <si>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</si>
  <si>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</si>
  <si>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</si>
  <si>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</si>
  <si>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</si>
  <si>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</si>
  <si>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</si>
  <si>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</si>
  <si>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</si>
  <si>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</si>
  <si>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</si>
  <si>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</si>
  <si>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</si>
  <si>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</si>
  <si>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</si>
  <si>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</si>
  <si>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</si>
  <si>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</si>
  <si>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</si>
  <si>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</si>
  <si>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</si>
  <si>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</si>
  <si>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</si>
  <si>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</si>
  <si>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</si>
  <si>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</si>
  <si>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</si>
  <si>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</si>
  <si>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</si>
  <si>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</si>
  <si>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</si>
  <si>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</si>
  <si>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</si>
  <si>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</si>
  <si>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</si>
  <si>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</si>
  <si>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</si>
  <si>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</si>
  <si>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</si>
  <si>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</si>
  <si>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</si>
  <si>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</si>
  <si>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</si>
  <si>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</si>
  <si>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</si>
  <si>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</si>
  <si>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</si>
  <si>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</si>
  <si>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</si>
  <si>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</si>
  <si>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</si>
  <si>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</si>
  <si>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</si>
  <si>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</si>
  <si>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</si>
  <si>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</si>
  <si>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</si>
  <si>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</si>
  <si>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</si>
  <si>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</si>
  <si>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</si>
  <si>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</si>
  <si>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</si>
  <si>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</si>
  <si>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</si>
  <si>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</si>
  <si>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</si>
  <si>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</si>
  <si>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</si>
  <si>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</si>
  <si>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</si>
  <si>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</si>
  <si>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</si>
  <si>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</si>
  <si>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</si>
  <si>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</si>
  <si>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</si>
  <si>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</si>
  <si>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</si>
  <si>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</si>
  <si>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</si>
  <si>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</si>
  <si>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</si>
  <si>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</si>
  <si>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</si>
  <si>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</si>
  <si>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</si>
  <si>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</si>
  <si>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</si>
  <si>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</si>
  <si>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</si>
  <si>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</si>
  <si>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</si>
  <si>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</si>
  <si>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</si>
  <si>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</si>
  <si>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</si>
  <si>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</si>
  <si>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</si>
  <si>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</si>
  <si>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</si>
  <si>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</si>
  <si>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</si>
  <si>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</si>
  <si>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</si>
  <si>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</si>
  <si>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</si>
  <si>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</si>
  <si>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</si>
  <si>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</si>
  <si>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</si>
  <si>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</si>
  <si>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</si>
  <si>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</si>
  <si>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</si>
  <si>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</si>
  <si>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</si>
  <si>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</si>
  <si>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</si>
  <si>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</si>
  <si>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</si>
  <si>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</si>
  <si>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</si>
  <si>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</si>
  <si>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</si>
  <si>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</si>
  <si>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</si>
  <si>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</si>
  <si>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</si>
  <si>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</si>
  <si>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</si>
  <si>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</si>
  <si>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</si>
  <si>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</si>
  <si>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</si>
  <si>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</si>
  <si>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</si>
  <si>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</si>
  <si>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</si>
  <si>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</si>
  <si>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</si>
  <si>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</si>
  <si>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</si>
  <si>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</si>
  <si>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</si>
  <si>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</si>
  <si>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</si>
  <si>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</si>
  <si>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</si>
  <si>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</si>
  <si>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</si>
  <si>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</si>
  <si>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</si>
  <si>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</si>
  <si>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</si>
  <si>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</si>
  <si>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</si>
  <si>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</si>
  <si>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</si>
  <si>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</si>
  <si>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</si>
  <si>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</si>
  <si>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</si>
  <si>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</si>
  <si>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</si>
  <si>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</si>
  <si>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</si>
  <si>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</si>
  <si>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</si>
  <si>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</si>
  <si>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</si>
  <si>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</si>
  <si>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</si>
  <si>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</si>
  <si>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</si>
  <si>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</si>
  <si>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</si>
  <si>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</si>
  <si>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</si>
  <si>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</si>
  <si>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</si>
  <si>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</si>
  <si>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</si>
  <si>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</si>
  <si>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</si>
  <si>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</si>
  <si>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</si>
  <si>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</si>
  <si>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</si>
  <si>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</si>
  <si>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</si>
  <si>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</si>
  <si>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</si>
  <si>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</si>
  <si>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</si>
  <si>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</si>
  <si>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</si>
  <si>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</si>
  <si>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</si>
  <si>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</si>
  <si>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</si>
  <si>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</si>
  <si>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</si>
  <si>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</si>
  <si>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</si>
  <si>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</si>
  <si>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</si>
  <si>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</si>
  <si>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</si>
  <si>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</si>
  <si>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</si>
  <si>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</si>
  <si>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</si>
  <si>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</si>
  <si>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</si>
  <si>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</si>
  <si>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</si>
  <si>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</si>
  <si>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</si>
  <si>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</si>
  <si>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</si>
  <si>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</si>
  <si>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</si>
  <si>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</si>
  <si>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</si>
  <si>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</si>
  <si>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</si>
  <si>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</si>
  <si>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</si>
  <si>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</si>
  <si>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</si>
  <si>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</si>
  <si>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</si>
  <si>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</si>
  <si>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</si>
  <si>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</si>
  <si>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</si>
  <si>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</si>
  <si>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</si>
  <si>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</si>
  <si>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</si>
  <si>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</si>
  <si>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</si>
  <si>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</si>
  <si>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</si>
  <si>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</si>
  <si>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</si>
  <si>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</si>
  <si>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</si>
  <si>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</si>
  <si>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</si>
  <si>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</si>
  <si>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</si>
  <si>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</si>
  <si>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</si>
  <si>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</si>
  <si>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</si>
  <si>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</si>
  <si>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</si>
  <si>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</si>
  <si>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</si>
  <si>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</si>
  <si>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</si>
  <si>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</si>
  <si>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</si>
  <si>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</si>
  <si>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</si>
  <si>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</si>
  <si>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</si>
  <si>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</si>
  <si>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</si>
  <si>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</si>
  <si>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</si>
  <si>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</si>
  <si>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</si>
  <si>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</si>
  <si>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</si>
  <si>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</si>
  <si>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</si>
  <si>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</si>
  <si>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</si>
  <si>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</si>
  <si>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</si>
  <si>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</si>
  <si>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</si>
  <si>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</si>
  <si>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</si>
  <si>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</si>
  <si>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</si>
  <si>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</si>
  <si>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</si>
  <si>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</si>
  <si>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</si>
  <si>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</si>
  <si>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</si>
  <si>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</si>
  <si>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</si>
  <si>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</si>
  <si>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</si>
  <si>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</si>
  <si>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</si>
  <si>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</si>
  <si>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</si>
  <si>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</si>
  <si>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</si>
  <si>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</si>
  <si>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</si>
  <si>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</si>
  <si>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</si>
  <si>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</si>
  <si>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</si>
  <si>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</si>
  <si>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</si>
  <si>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</si>
  <si>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</si>
  <si>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</si>
  <si>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</si>
  <si>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</si>
  <si>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</si>
  <si>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</si>
  <si>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</si>
  <si>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</si>
  <si>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</si>
  <si>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</si>
  <si>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</si>
  <si>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</si>
  <si>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</si>
  <si>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</si>
  <si>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</si>
  <si>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</si>
  <si>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</si>
  <si>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</si>
  <si>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</si>
  <si>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</si>
  <si>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</si>
  <si>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</si>
  <si>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</si>
  <si>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</si>
  <si>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</si>
  <si>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</si>
  <si>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</si>
  <si>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</si>
  <si>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</si>
  <si>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</si>
  <si>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</si>
  <si>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</si>
  <si>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</si>
  <si>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</si>
  <si>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</si>
  <si>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</si>
  <si>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</si>
  <si>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</si>
  <si>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</si>
  <si>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</si>
  <si>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</si>
  <si>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</si>
  <si>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</si>
  <si>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</si>
  <si>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</si>
  <si>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</si>
  <si>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</si>
  <si>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</si>
  <si>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</si>
  <si>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</si>
  <si>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</si>
  <si>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</si>
  <si>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</si>
  <si>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</si>
  <si>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</si>
  <si>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</si>
  <si>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</si>
  <si>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</si>
  <si>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</si>
  <si>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</si>
  <si>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</si>
  <si>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</si>
  <si>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</si>
  <si>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</si>
  <si>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</si>
  <si>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</si>
  <si>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</si>
  <si>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</si>
  <si>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</si>
  <si>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</si>
  <si>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</si>
  <si>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</si>
  <si>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</si>
  <si>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</si>
  <si>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</si>
  <si>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</si>
  <si>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</si>
  <si>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</si>
  <si>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</si>
  <si>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</si>
  <si>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</si>
  <si>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</si>
  <si>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</si>
  <si>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</si>
  <si>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</si>
  <si>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</si>
  <si>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</si>
  <si>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</si>
  <si>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</si>
  <si>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</si>
  <si>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</si>
  <si>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</si>
  <si>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</si>
  <si>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</si>
  <si>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</si>
  <si>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</si>
  <si>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</si>
  <si>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</si>
  <si>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</si>
  <si>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</si>
  <si>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</si>
  <si>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</si>
  <si>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</si>
  <si>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</si>
  <si>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</si>
  <si>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</si>
  <si>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</si>
  <si>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</si>
  <si>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</si>
  <si>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</si>
  <si>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</si>
  <si>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</si>
  <si>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</si>
  <si>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</si>
  <si>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</si>
  <si>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</si>
  <si>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</si>
  <si>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</si>
  <si>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</si>
  <si>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</si>
  <si>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</si>
  <si>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</si>
  <si>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</si>
  <si>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</si>
  <si>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</si>
  <si>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</si>
  <si>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</si>
  <si>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</si>
  <si>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</si>
  <si>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</si>
  <si>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</si>
  <si>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</si>
  <si>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</si>
  <si>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</si>
  <si>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</si>
  <si>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</si>
  <si>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</si>
  <si>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</si>
  <si>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</si>
  <si>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</si>
  <si>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</si>
  <si>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</si>
  <si>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</si>
  <si>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</si>
  <si>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</si>
  <si>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</si>
  <si>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</si>
  <si>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</si>
  <si>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</si>
  <si>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</si>
  <si>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</si>
  <si>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</si>
  <si>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</si>
  <si>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</si>
  <si>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</si>
  <si>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</si>
  <si>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</si>
  <si>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</si>
  <si>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</si>
  <si>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</si>
  <si>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</si>
  <si>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</si>
  <si>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</si>
  <si>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</si>
  <si>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</si>
  <si>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</si>
  <si>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</si>
  <si>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</si>
  <si>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</si>
  <si>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</si>
  <si>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</si>
  <si>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</si>
  <si>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</si>
  <si>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</si>
  <si>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</si>
  <si>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</si>
  <si>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</si>
  <si>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</si>
  <si>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</si>
  <si>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</si>
  <si>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</si>
  <si>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</si>
  <si>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</si>
  <si>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</si>
  <si>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</si>
  <si>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</si>
  <si>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</si>
  <si>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</si>
  <si>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</si>
  <si>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</si>
  <si>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</si>
  <si>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</si>
  <si>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</si>
  <si>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</si>
  <si>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</si>
  <si>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</si>
  <si>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</si>
  <si>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</si>
  <si>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</si>
  <si>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</si>
  <si>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</si>
  <si>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</si>
  <si>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</si>
  <si>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</si>
  <si>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</si>
  <si>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</si>
  <si>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</si>
  <si>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</si>
  <si>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</si>
  <si>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</si>
  <si>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</si>
  <si>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</si>
  <si>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</si>
  <si>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</si>
  <si>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</si>
  <si>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</si>
  <si>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</si>
  <si>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</si>
  <si>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</si>
  <si>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</si>
  <si>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</si>
  <si>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</si>
  <si>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</si>
  <si>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</si>
  <si>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</si>
  <si>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</si>
  <si>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</si>
  <si>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</si>
  <si>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</si>
  <si>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</si>
  <si>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</si>
  <si>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</si>
  <si>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</si>
  <si>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</si>
  <si>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</si>
  <si>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</si>
  <si>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</si>
  <si>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</si>
  <si>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</si>
  <si>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</si>
  <si>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</si>
  <si>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</si>
  <si>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</si>
  <si>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</si>
  <si>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</si>
  <si>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</si>
  <si>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</si>
  <si>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</si>
  <si>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</si>
  <si>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</si>
  <si>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</si>
  <si>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</si>
  <si>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</si>
  <si>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</si>
  <si>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</si>
  <si>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</si>
  <si>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</si>
  <si>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</si>
  <si>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</si>
  <si>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</si>
  <si>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</si>
  <si>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</si>
  <si>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</si>
  <si>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</si>
  <si>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</si>
  <si>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</si>
  <si>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</si>
  <si>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</si>
  <si>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</si>
  <si>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</si>
  <si>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</si>
  <si>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</si>
  <si>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</si>
  <si>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</si>
  <si>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</si>
  <si>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</si>
  <si>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</si>
  <si>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</si>
  <si>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</si>
  <si>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</si>
  <si>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</si>
  <si>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</si>
  <si>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</si>
  <si>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</si>
  <si>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</si>
  <si>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</si>
  <si>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</si>
  <si>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</si>
  <si>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</si>
  <si>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</si>
  <si>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</si>
  <si>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</si>
  <si>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</si>
  <si>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</si>
  <si>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</si>
  <si>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</si>
  <si>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</si>
  <si>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</si>
  <si>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</si>
  <si>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</si>
  <si>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</si>
  <si>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</si>
  <si>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</si>
  <si>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</si>
  <si>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</si>
  <si>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</si>
  <si>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</si>
  <si>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</si>
  <si>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</si>
  <si>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</si>
  <si>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</si>
  <si>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</si>
  <si>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</si>
  <si>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</si>
  <si>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</si>
  <si>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</si>
  <si>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</si>
  <si>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</si>
  <si>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</si>
  <si>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</si>
  <si>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</si>
  <si>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</si>
  <si>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</si>
  <si>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</si>
  <si>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</si>
  <si>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</si>
  <si>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</si>
  <si>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</si>
  <si>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</si>
  <si>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</si>
  <si>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</si>
  <si>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</si>
  <si>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</si>
  <si>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</si>
  <si>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</si>
  <si>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</si>
  <si>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</si>
  <si>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</si>
  <si>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</si>
  <si>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</si>
  <si>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</si>
  <si>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</si>
  <si>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</si>
  <si>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</si>
  <si>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</si>
  <si>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</si>
  <si>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</si>
  <si>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</si>
  <si>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</si>
  <si>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</si>
  <si>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</si>
  <si>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</si>
  <si>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</si>
  <si>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</si>
  <si>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</si>
  <si>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</si>
  <si>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</si>
  <si>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</si>
  <si>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</si>
  <si>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</si>
  <si>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</si>
  <si>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</si>
  <si>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</si>
  <si>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</si>
  <si>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</si>
  <si>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</si>
  <si>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</si>
  <si>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</si>
  <si>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</si>
  <si>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</si>
  <si>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</si>
  <si>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</si>
  <si>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</si>
  <si>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</si>
  <si>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</si>
  <si>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</si>
  <si>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</si>
  <si>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</si>
  <si>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</si>
  <si>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</si>
  <si>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</si>
  <si>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</si>
  <si>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</si>
  <si>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</si>
  <si>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</si>
  <si>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</si>
  <si>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</si>
  <si>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</si>
  <si>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</si>
  <si>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</si>
  <si>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</si>
  <si>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</si>
  <si>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</si>
  <si>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</si>
  <si>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</si>
  <si>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</si>
  <si>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</si>
  <si>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</si>
  <si>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</si>
  <si>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</si>
  <si>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</si>
  <si>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</si>
  <si>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</si>
  <si>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</si>
  <si>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</si>
  <si>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</si>
  <si>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</si>
  <si>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</si>
  <si>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</si>
  <si>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</si>
  <si>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</si>
  <si>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</si>
  <si>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</si>
  <si>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</si>
  <si>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</si>
  <si>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</si>
  <si>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</si>
  <si>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</si>
  <si>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</si>
  <si>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</si>
  <si>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</si>
  <si>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</si>
  <si>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</si>
  <si>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</si>
  <si>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</si>
  <si>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</si>
  <si>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</si>
  <si>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</si>
  <si>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</si>
  <si>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</si>
  <si>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</si>
  <si>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</si>
  <si>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</si>
  <si>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</si>
  <si>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</si>
  <si>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</si>
  <si>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</si>
  <si>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</si>
  <si>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</si>
  <si>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</si>
  <si>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</si>
  <si>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</si>
  <si>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</si>
  <si>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</si>
  <si>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</si>
  <si>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</si>
  <si>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</si>
  <si>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</si>
  <si>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</si>
  <si>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</si>
  <si>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</si>
  <si>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</si>
  <si>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</si>
  <si>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</si>
  <si>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</si>
  <si>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</si>
  <si>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</si>
  <si>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</si>
  <si>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</si>
  <si>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</si>
  <si>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</si>
  <si>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</si>
  <si>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</si>
  <si>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</si>
  <si>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</si>
  <si>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</si>
  <si>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</si>
  <si>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</si>
  <si>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</si>
  <si>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</si>
  <si>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</si>
  <si>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</si>
  <si>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</si>
  <si>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</si>
  <si>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</si>
  <si>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</si>
  <si>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</si>
  <si>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</si>
  <si>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</si>
  <si>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</si>
  <si>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</si>
  <si>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</si>
  <si>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</si>
  <si>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</si>
  <si>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</si>
  <si>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</si>
  <si>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</si>
  <si>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</si>
  <si>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</si>
  <si>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</si>
  <si>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</si>
  <si>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</si>
  <si>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</si>
  <si>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</si>
  <si>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</si>
  <si>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</si>
  <si>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</si>
  <si>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</si>
  <si>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</si>
  <si>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</si>
  <si>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</si>
  <si>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</si>
  <si>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</si>
  <si>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</si>
  <si>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</si>
  <si>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</si>
  <si>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</si>
  <si>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</si>
  <si>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</si>
  <si>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</si>
  <si>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</si>
  <si>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</si>
  <si>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</si>
  <si>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</si>
  <si>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</si>
  <si>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</si>
  <si>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</si>
  <si>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</si>
  <si>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</si>
  <si>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</si>
  <si>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</si>
  <si>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</si>
  <si>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</si>
  <si>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</si>
  <si>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</si>
  <si>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</si>
  <si>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</si>
  <si>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</si>
  <si>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</si>
  <si>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</si>
  <si>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</si>
  <si>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</si>
  <si>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</si>
  <si>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</si>
  <si>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</si>
  <si>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</si>
  <si>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</si>
  <si>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</si>
  <si>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</si>
  <si>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</si>
  <si>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</si>
  <si>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</si>
  <si>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</si>
  <si>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</si>
  <si>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</si>
  <si>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</si>
  <si>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</si>
  <si>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</si>
  <si>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</si>
  <si>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</si>
  <si>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</si>
  <si>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</si>
  <si>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</si>
  <si>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</si>
  <si>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</si>
  <si>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</si>
  <si>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</si>
  <si>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</si>
  <si>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</si>
  <si>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</si>
  <si>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</si>
  <si>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</si>
  <si>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</si>
  <si>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</si>
  <si>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</si>
  <si>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</si>
  <si>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</si>
  <si>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</si>
  <si>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</si>
  <si>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</si>
  <si>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</si>
  <si>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</si>
  <si>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</si>
  <si>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</si>
  <si>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</si>
  <si>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</si>
  <si>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</si>
  <si>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</si>
  <si>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</si>
  <si>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</si>
  <si>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</si>
  <si>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</si>
  <si>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</si>
  <si>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</si>
  <si>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</si>
  <si>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</si>
  <si>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</si>
  <si>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</si>
  <si>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</si>
  <si>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</si>
  <si>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</si>
  <si>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</si>
  <si>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</si>
  <si>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</si>
  <si>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</si>
  <si>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</si>
  <si>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</si>
  <si>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</si>
  <si>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</si>
  <si>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</si>
  <si>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</si>
  <si>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</si>
  <si>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</si>
  <si>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</si>
  <si>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</si>
  <si>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</si>
  <si>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</si>
  <si>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</si>
  <si>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</si>
  <si>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</si>
  <si>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</si>
  <si>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</si>
  <si>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</si>
  <si>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</si>
  <si>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</si>
  <si>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</si>
  <si>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</si>
  <si>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</si>
  <si>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</si>
  <si>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</si>
  <si>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</si>
  <si>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</si>
  <si>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</si>
  <si>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</si>
  <si>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</si>
  <si>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</si>
  <si>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</si>
  <si>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</si>
  <si>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</si>
  <si>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</si>
  <si>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</si>
  <si>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</si>
  <si>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</si>
  <si>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</si>
  <si>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</si>
  <si>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</si>
  <si>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</si>
  <si>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</si>
  <si>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</si>
  <si>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</si>
  <si>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</si>
  <si>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</si>
  <si>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</si>
  <si>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</si>
  <si>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</si>
  <si>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</si>
  <si>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</si>
  <si>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</si>
  <si>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</si>
  <si>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</si>
  <si>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</si>
  <si>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</si>
  <si>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</si>
  <si>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</si>
  <si>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</si>
  <si>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</si>
  <si>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</si>
  <si>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</si>
  <si>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</si>
  <si>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</si>
  <si>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</si>
  <si>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</si>
  <si>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</si>
  <si>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</si>
  <si>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</si>
  <si>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</si>
  <si>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</si>
  <si>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</si>
  <si>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</si>
  <si>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</si>
  <si>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</si>
  <si>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</si>
  <si>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</si>
  <si>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</si>
  <si>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</si>
  <si>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</si>
  <si>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</si>
  <si>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</si>
  <si>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</si>
  <si>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</si>
  <si>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</si>
  <si>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</si>
  <si>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</si>
  <si>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</si>
  <si>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</si>
  <si>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</si>
  <si>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</si>
  <si>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</si>
  <si>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</si>
  <si>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</si>
  <si>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</si>
  <si>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</si>
  <si>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</si>
  <si>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</si>
  <si>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</si>
  <si>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</si>
  <si>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</si>
  <si>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</si>
  <si>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</si>
  <si>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</si>
  <si>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</si>
  <si>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</si>
  <si>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</si>
  <si>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</si>
  <si>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</si>
  <si>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</si>
  <si>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</si>
  <si>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</si>
  <si>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</si>
  <si>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</si>
  <si>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</si>
  <si>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</si>
  <si>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</si>
  <si>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</si>
  <si>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</si>
  <si>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</si>
  <si>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</si>
  <si>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</si>
  <si>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</si>
  <si>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</si>
  <si>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</si>
  <si>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</si>
  <si>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</si>
  <si>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</si>
  <si>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</si>
  <si>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</si>
  <si>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</si>
  <si>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</si>
  <si>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</si>
  <si>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</si>
  <si>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</si>
  <si>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</si>
  <si>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</si>
  <si>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</si>
  <si>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</si>
  <si>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</si>
  <si>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</si>
  <si>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</si>
  <si>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</si>
  <si>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</si>
  <si>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</si>
  <si>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</si>
  <si>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</si>
  <si>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</si>
  <si>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</si>
  <si>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</si>
  <si>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</si>
  <si>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</si>
  <si>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</si>
  <si>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</si>
  <si>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</si>
  <si>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</si>
  <si>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</si>
  <si>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</si>
  <si>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</si>
  <si>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</si>
  <si>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</si>
  <si>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</si>
  <si>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</si>
  <si>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</si>
  <si>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</si>
  <si>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</si>
  <si>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</si>
  <si>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</si>
  <si>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</si>
  <si>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</si>
  <si>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</si>
  <si>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</si>
  <si>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</si>
  <si>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</si>
  <si>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</si>
  <si>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</si>
  <si>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</si>
  <si>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</si>
  <si>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</si>
  <si>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</si>
  <si>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</si>
  <si>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</si>
  <si>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</si>
  <si>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</si>
  <si>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</si>
  <si>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</si>
  <si>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</si>
  <si>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</si>
  <si>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</si>
  <si>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</si>
  <si>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</si>
  <si>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</si>
  <si>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</si>
  <si>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</si>
  <si>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</si>
  <si>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</si>
  <si>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</si>
  <si>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</si>
  <si>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</si>
  <si>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</si>
  <si>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</si>
  <si>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</si>
  <si>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</si>
  <si>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</si>
  <si>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</si>
  <si>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</si>
  <si>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</si>
  <si>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</si>
  <si>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</si>
  <si>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</si>
  <si>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</si>
  <si>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</si>
  <si>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</si>
  <si>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</si>
  <si>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</si>
  <si>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</si>
  <si>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</si>
  <si>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</si>
  <si>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</si>
  <si>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</si>
  <si>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</si>
  <si>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</si>
  <si>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</si>
  <si>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</si>
  <si>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</si>
  <si>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</si>
  <si>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</si>
  <si>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</si>
  <si>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</si>
  <si>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</si>
  <si>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</si>
  <si>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</si>
  <si>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</si>
  <si>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</si>
  <si>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</si>
  <si>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</si>
  <si>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</si>
  <si>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</si>
  <si>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</si>
  <si>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</si>
  <si>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</si>
  <si>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</si>
  <si>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</si>
  <si>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</si>
  <si>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</si>
  <si>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</si>
  <si>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</si>
  <si>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</si>
  <si>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</si>
  <si>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</si>
  <si>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</si>
  <si>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</si>
  <si>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</si>
  <si>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</si>
  <si>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</si>
  <si>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</si>
  <si>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</si>
  <si>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</si>
  <si>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</si>
  <si>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</si>
  <si>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</si>
  <si>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</si>
  <si>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</si>
  <si>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</si>
  <si>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</si>
  <si>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</si>
  <si>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</si>
  <si>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</si>
  <si>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</si>
  <si>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</si>
  <si>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</si>
  <si>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</si>
  <si>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</si>
  <si>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</si>
  <si>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</si>
  <si>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</si>
  <si>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</si>
  <si>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</si>
  <si>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</si>
  <si>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</si>
  <si>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</si>
  <si>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</si>
  <si>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</si>
  <si>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</si>
  <si>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</si>
  <si>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</si>
  <si>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</si>
  <si>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</si>
  <si>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</si>
  <si>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</si>
  <si>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</si>
  <si>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</si>
  <si>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</si>
  <si>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</si>
  <si>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</si>
  <si>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</si>
  <si>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</si>
  <si>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</si>
  <si>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</si>
  <si>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</si>
  <si>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</si>
  <si>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</si>
  <si>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</si>
  <si>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</si>
  <si>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</si>
  <si>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</si>
  <si>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</si>
  <si>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</si>
  <si>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</si>
  <si>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</si>
  <si>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</si>
  <si>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</si>
  <si>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</si>
  <si>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</si>
  <si>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</si>
  <si>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</si>
  <si>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</si>
  <si>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</si>
  <si>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</si>
  <si>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</si>
  <si>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</si>
  <si>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</si>
  <si>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</si>
  <si>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</si>
  <si>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</si>
  <si>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</si>
  <si>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</si>
  <si>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</si>
  <si>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</si>
  <si>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</si>
  <si>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</si>
  <si>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</si>
  <si>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</si>
  <si>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</si>
  <si>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</si>
  <si>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</si>
  <si>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</si>
  <si>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</si>
  <si>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</si>
  <si>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</si>
  <si>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</si>
  <si>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</si>
  <si>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</si>
  <si>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</si>
  <si>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</si>
  <si>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</si>
  <si>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</si>
  <si>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</si>
  <si>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</si>
  <si>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</si>
  <si>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</si>
  <si>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</si>
  <si>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</si>
  <si>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</si>
  <si>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</si>
  <si>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</si>
  <si>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</si>
  <si>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</si>
  <si>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</si>
  <si>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</si>
  <si>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</si>
  <si>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</si>
  <si>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</si>
  <si>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</si>
  <si>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</si>
  <si>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</si>
  <si>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</si>
  <si>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</si>
  <si>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</si>
  <si>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</si>
  <si>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</si>
  <si>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</si>
  <si>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</si>
  <si>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</si>
  <si>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</si>
  <si>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</si>
  <si>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</si>
  <si>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</si>
  <si>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</si>
  <si>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</si>
  <si>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</si>
  <si>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</si>
  <si>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</si>
  <si>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</si>
  <si>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</si>
  <si>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</si>
  <si>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</si>
  <si>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</si>
  <si>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</si>
  <si>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</si>
  <si>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</si>
  <si>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</si>
  <si>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</si>
  <si>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</si>
  <si>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</si>
  <si>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</si>
  <si>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</si>
  <si>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</si>
  <si>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</si>
  <si>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</si>
  <si>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</si>
  <si>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</si>
  <si>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</si>
  <si>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</si>
  <si>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</si>
  <si>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</si>
  <si>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</si>
  <si>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</si>
  <si>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</si>
  <si>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</si>
  <si>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</si>
  <si>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</si>
  <si>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</si>
  <si>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</si>
  <si>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</si>
  <si>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</si>
  <si>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</si>
  <si>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</si>
  <si>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</si>
  <si>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</si>
  <si>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</si>
  <si>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</si>
  <si>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</si>
  <si>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</si>
  <si>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</si>
  <si>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</si>
  <si>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</si>
  <si>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</si>
  <si>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</si>
  <si>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</si>
  <si>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</si>
  <si>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</si>
  <si>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</si>
  <si>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</si>
  <si>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</si>
  <si>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</si>
  <si>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</si>
  <si>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</si>
  <si>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</si>
  <si>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</si>
  <si>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</si>
  <si>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</si>
  <si>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</si>
  <si>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</si>
  <si>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</si>
  <si>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</si>
  <si>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</si>
  <si>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</si>
  <si>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</si>
  <si>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</si>
  <si>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</si>
  <si>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</si>
  <si>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</si>
  <si>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</si>
  <si>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</si>
  <si>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</si>
  <si>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</si>
  <si>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</si>
  <si>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</si>
  <si>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</si>
  <si>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</si>
  <si>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</si>
  <si>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</si>
  <si>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</si>
  <si>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</si>
  <si>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</si>
  <si>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</si>
  <si>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</si>
  <si>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</si>
  <si>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</si>
  <si>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</si>
  <si>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</si>
  <si>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</si>
  <si>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</si>
  <si>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</si>
  <si>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</si>
  <si>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</si>
  <si>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</si>
  <si>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</si>
  <si>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</si>
  <si>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</si>
  <si>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</si>
  <si>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</si>
  <si>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</si>
  <si>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</si>
  <si>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</si>
  <si>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</si>
  <si>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</si>
  <si>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</si>
  <si>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</si>
  <si>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</si>
  <si>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</si>
  <si>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</si>
  <si>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</si>
  <si>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</si>
  <si>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</si>
  <si>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</si>
  <si>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</si>
  <si>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</si>
  <si>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</si>
  <si>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</si>
  <si>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</si>
  <si>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</si>
  <si>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</si>
  <si>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</si>
  <si>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</si>
  <si>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</si>
  <si>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</si>
  <si>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</si>
  <si>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</si>
  <si>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</si>
  <si>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</si>
  <si>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</si>
  <si>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</si>
  <si>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</si>
  <si>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</si>
  <si>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</si>
  <si>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</si>
  <si>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</si>
  <si>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</si>
  <si>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</si>
  <si>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</si>
  <si>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</si>
  <si>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</si>
  <si>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</si>
  <si>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</si>
  <si>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</si>
  <si>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</si>
  <si>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</si>
  <si>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</si>
  <si>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</si>
  <si>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</si>
  <si>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</si>
  <si>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</si>
  <si>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</si>
  <si>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</si>
  <si>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</si>
  <si>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</si>
  <si>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</si>
  <si>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</si>
  <si>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</si>
  <si>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</si>
  <si>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</si>
  <si>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</si>
  <si>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</si>
  <si>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</si>
  <si>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</si>
  <si>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</si>
  <si>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</si>
  <si>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</si>
  <si>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</si>
  <si>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</si>
  <si>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</si>
  <si>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</si>
  <si>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</si>
  <si>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</si>
  <si>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</si>
  <si>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</si>
  <si>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</si>
  <si>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</si>
  <si>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</si>
  <si>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</si>
  <si>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</si>
  <si>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</si>
  <si>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</si>
  <si>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</si>
  <si>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</si>
  <si>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</si>
  <si>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</si>
  <si>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</si>
  <si>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</si>
  <si>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</si>
  <si>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</si>
  <si>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</si>
  <si>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</si>
  <si>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</si>
  <si>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</si>
  <si>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</si>
  <si>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</si>
  <si>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</si>
  <si>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</si>
  <si>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</si>
  <si>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</si>
  <si>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</si>
  <si>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</si>
  <si>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</si>
  <si>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</si>
  <si>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</si>
  <si>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</si>
  <si>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</si>
  <si>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</si>
  <si>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</si>
  <si>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</si>
  <si>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</si>
  <si>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</si>
  <si>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</si>
  <si>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</si>
  <si>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</si>
  <si>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</si>
  <si>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</si>
  <si>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</si>
  <si>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</si>
  <si>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</si>
  <si>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</si>
  <si>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</si>
  <si>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</si>
  <si>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</si>
  <si>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</si>
  <si>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</si>
  <si>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</si>
  <si>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</si>
  <si>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</si>
  <si>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</si>
  <si>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</si>
  <si>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</si>
  <si>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</si>
  <si>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</si>
  <si>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</si>
  <si>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</si>
  <si>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</si>
  <si>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</si>
  <si>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</si>
  <si>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</si>
  <si>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</si>
  <si>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</si>
  <si>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</si>
  <si>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</si>
  <si>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</si>
  <si>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</si>
  <si>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</si>
  <si>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</si>
  <si>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</si>
  <si>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</si>
  <si>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</si>
  <si>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</si>
  <si>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</si>
  <si>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</si>
  <si>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</si>
  <si>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</si>
  <si>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</si>
  <si>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</si>
  <si>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</si>
  <si>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</si>
  <si>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</si>
  <si>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</si>
  <si>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</si>
  <si>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</si>
  <si>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</si>
  <si>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</si>
  <si>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</si>
  <si>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</si>
  <si>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</si>
  <si>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</si>
  <si>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</si>
  <si>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</si>
  <si>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</si>
  <si>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</si>
  <si>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</si>
  <si>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</si>
  <si>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</si>
  <si>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</si>
  <si>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</si>
  <si>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</si>
  <si>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</si>
  <si>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</si>
  <si>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</si>
  <si>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</si>
  <si>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</si>
  <si>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</si>
  <si>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</si>
  <si>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</si>
  <si>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</si>
  <si>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</si>
  <si>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</si>
  <si>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</si>
  <si>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</si>
  <si>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</si>
  <si>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</si>
  <si>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</si>
  <si>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</si>
  <si>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</si>
  <si>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</si>
  <si>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</si>
  <si>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</si>
  <si>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</si>
  <si>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</si>
  <si>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</si>
  <si>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</si>
  <si>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</si>
  <si>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</si>
  <si>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</si>
  <si>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</si>
  <si>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</si>
  <si>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</si>
  <si>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</si>
  <si>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</si>
  <si>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</si>
  <si>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</si>
  <si>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</si>
  <si>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</si>
  <si>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</si>
  <si>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</si>
  <si>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</si>
  <si>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</si>
  <si>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</si>
  <si>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</si>
  <si>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</si>
  <si>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</si>
  <si>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</si>
  <si>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</si>
  <si>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</si>
  <si>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</si>
  <si>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</si>
  <si>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</si>
  <si>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</si>
  <si>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</si>
  <si>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</si>
  <si>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</si>
  <si>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</si>
  <si>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</si>
  <si>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</si>
  <si>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</si>
  <si>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</si>
  <si>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</si>
  <si>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</si>
  <si>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</si>
  <si>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</si>
  <si>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</si>
  <si>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</si>
  <si>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</si>
  <si>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</si>
  <si>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</si>
  <si>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</si>
  <si>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</si>
  <si>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</si>
  <si>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</si>
  <si>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</si>
  <si>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</si>
  <si>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</si>
  <si>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</si>
  <si>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</si>
  <si>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</si>
  <si>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</si>
  <si>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</si>
  <si>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</si>
  <si>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</si>
  <si>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</si>
  <si>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</si>
  <si>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</si>
  <si>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</si>
  <si>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</si>
  <si>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</si>
  <si>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</si>
  <si>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</si>
  <si>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</si>
  <si>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</si>
  <si>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</si>
  <si>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</si>
  <si>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</si>
  <si>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</si>
  <si>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</si>
  <si>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</si>
  <si>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</si>
  <si>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</si>
  <si>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</si>
  <si>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</si>
  <si>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</si>
  <si>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</si>
  <si>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</si>
  <si>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</si>
  <si>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</si>
  <si>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</si>
  <si>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</si>
  <si>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</si>
  <si>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</si>
  <si>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</si>
  <si>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</si>
  <si>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</si>
  <si>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</si>
  <si>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</si>
  <si>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</si>
  <si>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</si>
  <si>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</si>
  <si>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</si>
  <si>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</si>
  <si>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</si>
  <si>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</si>
  <si>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</si>
  <si>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</si>
  <si>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</si>
  <si>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</si>
  <si>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</si>
  <si>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</si>
  <si>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</si>
  <si>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</si>
  <si>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</si>
  <si>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</si>
  <si>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</si>
  <si>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</si>
  <si>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</si>
  <si>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</si>
  <si>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</si>
  <si>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</si>
  <si>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</si>
  <si>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</si>
  <si>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</si>
  <si>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</si>
  <si>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</si>
  <si>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</si>
  <si>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</si>
  <si>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</si>
  <si>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</si>
  <si>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</si>
  <si>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</si>
  <si>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</si>
  <si>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</si>
  <si>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</si>
  <si>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</si>
  <si>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</si>
  <si>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</si>
  <si>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</si>
  <si>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</si>
  <si>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</si>
  <si>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</si>
  <si>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</si>
  <si>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</si>
  <si>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</si>
  <si>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</si>
  <si>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</si>
  <si>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</si>
  <si>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</si>
  <si>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</si>
  <si>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</si>
  <si>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</si>
  <si>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</si>
  <si>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</si>
  <si>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</si>
  <si>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</si>
  <si>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</si>
  <si>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</si>
  <si>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</si>
  <si>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</si>
  <si>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</si>
  <si>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</si>
  <si>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</si>
  <si>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</si>
  <si>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</si>
  <si>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</si>
  <si>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</si>
  <si>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</si>
  <si>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</si>
  <si>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</si>
  <si>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</si>
  <si>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</si>
  <si>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</si>
  <si>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</si>
  <si>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</si>
  <si>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</si>
  <si>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</si>
  <si>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</si>
  <si>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</si>
  <si>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</si>
  <si>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</si>
  <si>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</si>
  <si>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</si>
  <si>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</si>
  <si>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</si>
  <si>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</si>
  <si>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</si>
  <si>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</si>
  <si>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</si>
  <si>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</si>
  <si>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</si>
  <si>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</si>
  <si>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</si>
  <si>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</si>
  <si>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</si>
  <si>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</si>
  <si>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</si>
  <si>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</si>
  <si>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</si>
  <si>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</si>
  <si>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</si>
  <si>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</si>
  <si>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</si>
  <si>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</si>
  <si>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</si>
  <si>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</si>
  <si>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</si>
  <si>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</si>
  <si>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</si>
  <si>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</si>
  <si>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</si>
  <si>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</si>
  <si>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</si>
  <si>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</si>
  <si>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</si>
  <si>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</si>
  <si>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</si>
  <si>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</si>
  <si>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</si>
  <si>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</si>
  <si>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</si>
  <si>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</si>
  <si>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</si>
  <si>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</si>
  <si>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</si>
  <si>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</si>
  <si>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</si>
  <si>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</si>
  <si>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</si>
  <si>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</si>
  <si>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</si>
  <si>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</si>
  <si>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</si>
  <si>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</si>
  <si>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</si>
  <si>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</si>
  <si>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</si>
  <si>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</si>
  <si>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</si>
  <si>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</si>
  <si>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</si>
  <si>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</si>
  <si>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</si>
  <si>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</si>
  <si>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</si>
  <si>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</si>
  <si>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</si>
  <si>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</si>
  <si>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</si>
  <si>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</si>
  <si>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</si>
  <si>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</si>
  <si>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</si>
  <si>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</si>
  <si>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</si>
  <si>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</si>
  <si>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</si>
  <si>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</si>
  <si>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</si>
  <si>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</si>
  <si>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</si>
  <si>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</si>
  <si>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</si>
  <si>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</si>
  <si>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</si>
  <si>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</si>
  <si>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</si>
  <si>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</si>
  <si>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</si>
  <si>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</si>
  <si>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</si>
  <si>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</si>
  <si>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</si>
  <si>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</si>
  <si>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</si>
  <si>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</si>
  <si>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</si>
  <si>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</si>
  <si>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</si>
  <si>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</si>
  <si>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</si>
  <si>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</si>
  <si>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</si>
  <si>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</si>
  <si>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</si>
  <si>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</si>
  <si>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</si>
  <si>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</si>
  <si>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</si>
  <si>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</si>
  <si>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</si>
  <si>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</si>
  <si>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</si>
  <si>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</si>
  <si>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</si>
  <si>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</si>
  <si>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</si>
  <si>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</si>
  <si>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</si>
  <si>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</si>
  <si>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</si>
  <si>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</si>
  <si>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</si>
  <si>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</si>
  <si>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</si>
  <si>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</si>
  <si>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</si>
  <si>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</si>
  <si>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</si>
  <si>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</si>
  <si>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</si>
  <si>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</si>
  <si>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</si>
  <si>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</si>
  <si>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</si>
  <si>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</si>
  <si>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</si>
  <si>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</si>
  <si>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</si>
  <si>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</si>
  <si>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</si>
  <si>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</si>
  <si>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</si>
  <si>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</si>
  <si>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</si>
  <si>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</si>
  <si>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</si>
  <si>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</si>
  <si>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</si>
  <si>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</si>
  <si>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</si>
  <si>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</si>
  <si>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</si>
  <si>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</si>
  <si>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</si>
  <si>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</si>
  <si>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</si>
  <si>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</si>
  <si>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</si>
  <si>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</si>
  <si>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</si>
  <si>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</si>
  <si>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</si>
  <si>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</si>
  <si>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</si>
  <si>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</si>
  <si>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</si>
  <si>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</si>
  <si>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</si>
  <si>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</si>
  <si>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</si>
  <si>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</si>
  <si>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</si>
  <si>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</si>
  <si>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</si>
  <si>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</si>
  <si>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</si>
  <si>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</si>
  <si>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</si>
  <si>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</si>
  <si>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</si>
  <si>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</si>
  <si>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</si>
  <si>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</si>
  <si>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</si>
  <si>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</si>
  <si>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</si>
  <si>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</si>
  <si>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</si>
  <si>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</si>
  <si>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</si>
  <si>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</si>
  <si>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</si>
  <si>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</si>
  <si>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</si>
  <si>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</si>
  <si>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</si>
  <si>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</si>
  <si>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</si>
  <si>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</si>
  <si>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</si>
  <si>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</si>
  <si>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</si>
  <si>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</si>
  <si>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</si>
  <si>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</si>
  <si>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</si>
  <si>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</si>
  <si>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</si>
  <si>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</si>
  <si>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</si>
  <si>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</si>
  <si>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</si>
  <si>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</si>
  <si>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</si>
  <si>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</si>
  <si>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</si>
  <si>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</si>
  <si>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</si>
  <si>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</si>
  <si>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</si>
  <si>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</si>
  <si>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</si>
  <si>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</si>
  <si>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</si>
  <si>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</si>
  <si>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</si>
  <si>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</si>
  <si>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</si>
  <si>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</si>
  <si>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</si>
  <si>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</si>
  <si>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</si>
  <si>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</si>
  <si>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</si>
  <si>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</si>
  <si>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</si>
  <si>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</si>
  <si>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</si>
  <si>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</si>
  <si>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</si>
  <si>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</si>
  <si>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</si>
  <si>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</si>
  <si>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</si>
  <si>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</si>
  <si>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</si>
  <si>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</si>
  <si>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</si>
  <si>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</si>
  <si>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</si>
  <si>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</si>
  <si>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</si>
  <si>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</si>
  <si>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</si>
  <si>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</si>
  <si>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</si>
  <si>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</si>
  <si>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</si>
  <si>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</si>
  <si>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</si>
  <si>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</si>
  <si>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</si>
  <si>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</si>
  <si>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</si>
  <si>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</si>
  <si>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</si>
  <si>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</si>
  <si>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</si>
  <si>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</si>
  <si>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</si>
  <si>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</si>
  <si>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</si>
  <si>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</si>
  <si>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</si>
  <si>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</si>
  <si>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</si>
  <si>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</si>
  <si>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</si>
  <si>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</si>
  <si>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</si>
  <si>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</si>
  <si>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</si>
  <si>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</si>
  <si>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</si>
  <si>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</si>
  <si>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</si>
  <si>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</si>
  <si>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</si>
  <si>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</si>
  <si>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</si>
  <si>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</si>
  <si>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</si>
  <si>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</si>
  <si>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</si>
  <si>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</si>
  <si>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</si>
  <si>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</si>
  <si>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</si>
  <si>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</si>
  <si>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</si>
  <si>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</si>
  <si>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</si>
  <si>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</si>
  <si>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</si>
  <si>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</si>
  <si>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</si>
  <si>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</si>
  <si>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</si>
  <si>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</si>
  <si>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</si>
  <si>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</si>
  <si>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</si>
  <si>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</si>
  <si>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</si>
  <si>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</si>
  <si>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</si>
  <si>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</si>
  <si>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</si>
  <si>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</si>
  <si>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</si>
  <si>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</si>
  <si>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</si>
  <si>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</si>
  <si>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</si>
  <si>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</si>
  <si>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</si>
  <si>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</si>
  <si>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</si>
  <si>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</si>
  <si>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</si>
  <si>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</si>
  <si>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</si>
  <si>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</si>
  <si>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</si>
  <si>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</si>
  <si>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</si>
  <si>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</si>
  <si>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</si>
  <si>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</si>
  <si>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</si>
  <si>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</si>
  <si>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</si>
  <si>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</si>
  <si>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</si>
  <si>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</si>
  <si>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</si>
  <si>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</si>
  <si>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</si>
  <si>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</si>
  <si>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</si>
  <si>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</si>
  <si>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</si>
  <si>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</si>
  <si>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</si>
  <si>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</si>
  <si>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</si>
  <si>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</si>
  <si>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</si>
  <si>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</si>
  <si>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</si>
  <si>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</si>
  <si>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</si>
  <si>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</si>
  <si>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</si>
  <si>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</si>
  <si>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</si>
  <si>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</si>
  <si>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</si>
  <si>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</si>
  <si>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</si>
  <si>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</si>
  <si>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</si>
  <si>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</si>
  <si>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</si>
  <si>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</si>
  <si>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</si>
  <si>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</si>
  <si>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</si>
  <si>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</si>
  <si>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</si>
  <si>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</si>
  <si>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</si>
  <si>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</si>
  <si>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</si>
  <si>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</si>
  <si>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</si>
  <si>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</si>
  <si>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</si>
  <si>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</si>
  <si>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</si>
  <si>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</si>
  <si>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</si>
  <si>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</si>
  <si>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</si>
  <si>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</si>
  <si>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</si>
  <si>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</si>
  <si>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</si>
  <si>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</si>
  <si>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</si>
  <si>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</si>
  <si>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</si>
  <si>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</si>
  <si>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</si>
  <si>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</si>
  <si>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</si>
  <si>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</si>
  <si>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</si>
  <si>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</si>
  <si>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</si>
  <si>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</si>
  <si>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</si>
  <si>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</si>
  <si>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</si>
  <si>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</si>
  <si>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</si>
  <si>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</si>
  <si>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</si>
  <si>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</si>
  <si>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</si>
  <si>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</si>
  <si>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</si>
  <si>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</si>
  <si>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</si>
  <si>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</si>
  <si>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</si>
  <si>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</si>
  <si>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</si>
  <si>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</si>
  <si>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</si>
  <si>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</si>
  <si>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</si>
  <si>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</si>
  <si>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</si>
  <si>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</si>
  <si>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</si>
  <si>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</si>
  <si>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</si>
  <si>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</si>
  <si>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</si>
  <si>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</si>
  <si>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</si>
  <si>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</si>
  <si>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</si>
  <si>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</si>
  <si>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</si>
  <si>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</si>
  <si>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</si>
  <si>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</si>
  <si>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</si>
  <si>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</si>
  <si>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</si>
  <si>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</si>
  <si>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</si>
  <si>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</si>
  <si>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</si>
  <si>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</si>
  <si>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</si>
  <si>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</si>
  <si>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</si>
  <si>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</si>
  <si>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</si>
  <si>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</si>
  <si>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</si>
  <si>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</si>
  <si>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</si>
  <si>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</si>
  <si>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</si>
  <si>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</si>
  <si>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</si>
  <si>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</si>
  <si>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</si>
  <si>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</si>
  <si>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</si>
  <si>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</si>
  <si>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</si>
  <si>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</si>
  <si>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</si>
  <si>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</si>
  <si>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</si>
  <si>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</si>
  <si>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</si>
  <si>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</si>
  <si>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</si>
  <si>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</si>
  <si>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</si>
  <si>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</si>
  <si>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</si>
  <si>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</si>
  <si>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</si>
  <si>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</si>
  <si>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</si>
  <si>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</si>
  <si>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</si>
  <si>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</si>
  <si>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</si>
  <si>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</si>
  <si>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</si>
  <si>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</si>
  <si>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</si>
  <si>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</si>
  <si>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</si>
  <si>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</si>
  <si>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</si>
  <si>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</si>
  <si>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</si>
  <si>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</si>
  <si>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</si>
  <si>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</si>
  <si>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</si>
  <si>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</si>
  <si>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</si>
  <si>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</si>
  <si>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</si>
  <si>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</si>
  <si>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</si>
  <si>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</si>
  <si>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</si>
  <si>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</si>
  <si>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</si>
  <si>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</si>
  <si>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</si>
  <si>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</si>
  <si>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</si>
  <si>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</si>
  <si>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</si>
  <si>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</si>
  <si>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</si>
  <si>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</si>
  <si>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</si>
  <si>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</si>
  <si>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</si>
  <si>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</si>
  <si>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</si>
  <si>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</si>
  <si>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</si>
  <si>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</si>
  <si>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</si>
  <si>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</si>
  <si>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</si>
  <si>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</si>
  <si>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</si>
  <si>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</si>
  <si>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</si>
  <si>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</si>
  <si>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</si>
  <si>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</si>
  <si>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</si>
  <si>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</si>
  <si>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</si>
  <si>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</si>
  <si>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</si>
  <si>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</si>
  <si>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</si>
  <si>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</si>
  <si>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</si>
  <si>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</si>
  <si>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</si>
  <si>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</si>
  <si>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</si>
  <si>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</si>
  <si>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</si>
  <si>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</si>
  <si>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</si>
  <si>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</si>
  <si>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</si>
  <si>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</si>
  <si>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</si>
  <si>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</si>
  <si>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</si>
  <si>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</si>
  <si>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</si>
  <si>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</si>
  <si>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</si>
  <si>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</si>
  <si>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</si>
  <si>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</si>
  <si>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</si>
  <si>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</si>
  <si>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</si>
  <si>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</si>
  <si>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</si>
  <si>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</si>
  <si>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</si>
  <si>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</si>
  <si>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</si>
  <si>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</si>
  <si>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</si>
  <si>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</si>
  <si>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</si>
  <si>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</si>
  <si>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</si>
  <si>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</si>
  <si>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</si>
  <si>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</si>
  <si>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</si>
  <si>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</si>
  <si>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</si>
  <si>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</si>
  <si>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</si>
  <si>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</si>
  <si>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</si>
  <si>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</si>
  <si>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</si>
  <si>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</si>
  <si>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</si>
  <si>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</si>
  <si>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</si>
  <si>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</si>
  <si>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</si>
  <si>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</si>
  <si>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</si>
  <si>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</si>
  <si>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</si>
  <si>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</si>
  <si>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</si>
  <si>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</si>
  <si>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</si>
  <si>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</si>
  <si>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</si>
  <si>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</si>
  <si>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</si>
  <si>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</si>
  <si>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</si>
  <si>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</si>
  <si>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</si>
  <si>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</si>
  <si>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</si>
  <si>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</si>
  <si>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</si>
  <si>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</si>
  <si>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</si>
  <si>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</si>
  <si>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</si>
  <si>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</si>
  <si>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</si>
  <si>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</si>
  <si>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</si>
  <si>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</si>
  <si>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</si>
  <si>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</si>
  <si>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</si>
  <si>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</si>
  <si>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</si>
  <si>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</si>
  <si>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</si>
  <si>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</si>
  <si>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</si>
  <si>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</si>
  <si>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</si>
  <si>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</si>
  <si>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</si>
  <si>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</si>
  <si>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</si>
  <si>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</si>
  <si>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</si>
  <si>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</si>
  <si>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</si>
  <si>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</si>
  <si>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</si>
  <si>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</si>
  <si>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</si>
  <si>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</si>
  <si>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</si>
  <si>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</si>
  <si>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</si>
  <si>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</si>
  <si>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</si>
  <si>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</si>
  <si>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</si>
  <si>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</si>
  <si>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</si>
  <si>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</si>
  <si>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</si>
  <si>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</si>
  <si>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</si>
  <si>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</si>
  <si>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</si>
  <si>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</si>
  <si>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</si>
  <si>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</si>
  <si>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</si>
  <si>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</si>
  <si>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</si>
  <si>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</si>
  <si>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</si>
  <si>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</si>
  <si>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</si>
  <si>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</si>
  <si>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</si>
  <si>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</si>
  <si>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</si>
  <si>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</si>
  <si>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</si>
  <si>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</si>
  <si>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</si>
  <si>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</si>
  <si>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</si>
  <si>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</si>
  <si>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</si>
  <si>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</si>
  <si>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</si>
  <si>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</si>
  <si>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</si>
  <si>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</si>
  <si>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</si>
  <si>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</si>
  <si>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</si>
  <si>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</si>
  <si>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</si>
  <si>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</si>
  <si>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</si>
  <si>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</si>
  <si>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</si>
  <si>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</si>
  <si>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</si>
  <si>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</si>
  <si>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</si>
  <si>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</si>
  <si>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</si>
  <si>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</si>
  <si>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</si>
  <si>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</si>
  <si>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</si>
  <si>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</si>
  <si>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</si>
  <si>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</si>
  <si>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</si>
  <si>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</si>
  <si>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</si>
  <si>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</si>
  <si>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</si>
  <si>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</si>
  <si>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</si>
  <si>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</si>
  <si>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</si>
  <si>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</si>
  <si>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</si>
  <si>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</si>
  <si>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</si>
  <si>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</si>
  <si>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</si>
  <si>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</si>
  <si>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</si>
  <si>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</si>
  <si>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</si>
  <si>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</si>
  <si>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</si>
  <si>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</si>
  <si>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</si>
  <si>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</si>
  <si>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</si>
  <si>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</si>
  <si>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</si>
  <si>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</si>
  <si>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</si>
  <si>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</si>
  <si>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</si>
  <si>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</si>
  <si>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</si>
  <si>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</si>
  <si>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</si>
  <si>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</si>
  <si>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</si>
  <si>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</si>
  <si>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</si>
  <si>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</si>
  <si>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</si>
  <si>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</si>
  <si>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</si>
  <si>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</si>
  <si>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</si>
  <si>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</si>
  <si>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</si>
  <si>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</si>
  <si>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</si>
  <si>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</si>
  <si>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</si>
  <si>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</si>
  <si>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</si>
  <si>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</si>
  <si>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</si>
  <si>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</si>
  <si>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</si>
  <si>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</si>
  <si>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</si>
  <si>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</si>
  <si>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</si>
  <si>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</si>
  <si>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</si>
  <si>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</si>
  <si>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</si>
  <si>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</si>
  <si>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</si>
  <si>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</si>
  <si>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</si>
  <si>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</si>
  <si>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</si>
  <si>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</si>
  <si>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</si>
  <si>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</si>
  <si>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</si>
  <si>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</si>
  <si>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</si>
  <si>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</si>
  <si>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</si>
  <si>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</si>
  <si>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</si>
  <si>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</si>
  <si>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</si>
  <si>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</si>
  <si>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</si>
  <si>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</si>
  <si>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</si>
  <si>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</si>
  <si>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</si>
  <si>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</si>
  <si>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</si>
  <si>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</si>
  <si>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</si>
  <si>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</si>
  <si>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</si>
  <si>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</si>
  <si>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</si>
  <si>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</si>
  <si>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</si>
  <si>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</si>
  <si>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</si>
  <si>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</si>
  <si>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</si>
  <si>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</si>
  <si>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</si>
  <si>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</si>
  <si>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</si>
  <si>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</si>
  <si>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</si>
  <si>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</si>
  <si>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</si>
  <si>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</si>
  <si>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</si>
  <si>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</si>
  <si>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</si>
  <si>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</si>
  <si>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</si>
  <si>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</si>
  <si>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</si>
  <si>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</si>
  <si>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</si>
  <si>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</si>
  <si>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</si>
  <si>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</si>
  <si>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</si>
  <si>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</si>
  <si>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</si>
  <si>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</si>
  <si>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</si>
  <si>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</si>
  <si>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</si>
  <si>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</si>
  <si>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</si>
  <si>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</si>
  <si>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</si>
  <si>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</si>
  <si>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</si>
  <si>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</si>
  <si>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</si>
  <si>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</si>
  <si>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</si>
  <si>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</si>
  <si>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</si>
  <si>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</si>
  <si>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</si>
  <si>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</si>
  <si>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</si>
  <si>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</si>
  <si>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</si>
  <si>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</si>
  <si>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</si>
  <si>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</si>
  <si>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</si>
  <si>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</si>
  <si>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</si>
  <si>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</si>
  <si>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</si>
  <si>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</si>
  <si>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</si>
  <si>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</si>
  <si>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</si>
  <si>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</si>
  <si>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</si>
  <si>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</si>
  <si>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</si>
  <si>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</si>
  <si>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</si>
  <si>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</si>
  <si>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</si>
  <si>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</si>
  <si>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</si>
  <si>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</si>
  <si>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</si>
  <si>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</si>
  <si>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</si>
  <si>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</si>
  <si>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</si>
  <si>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</si>
  <si>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</si>
  <si>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</si>
  <si>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</si>
  <si>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</si>
  <si>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</si>
  <si>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</si>
  <si>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</si>
  <si>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</si>
  <si>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</si>
  <si>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</si>
  <si>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</si>
  <si>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</si>
  <si>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</si>
  <si>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</si>
  <si>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</si>
  <si>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</si>
  <si>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</si>
  <si>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</si>
  <si>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</si>
  <si>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</si>
  <si>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</si>
  <si>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</si>
  <si>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</si>
  <si>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</si>
  <si>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</si>
  <si>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</si>
  <si>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</si>
  <si>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</si>
  <si>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</si>
  <si>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</si>
  <si>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</si>
  <si>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</si>
  <si>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</si>
  <si>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</si>
  <si>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</si>
  <si>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</si>
  <si>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</si>
  <si>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</si>
  <si>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</si>
  <si>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</si>
  <si>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</si>
  <si>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</si>
  <si>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</si>
  <si>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</si>
  <si>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</si>
  <si>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</si>
  <si>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</si>
  <si>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</si>
  <si>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</si>
  <si>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</si>
  <si>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</si>
  <si>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</si>
  <si>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</si>
  <si>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</si>
  <si>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</si>
  <si>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</si>
  <si>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</si>
  <si>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</si>
  <si>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</si>
  <si>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</si>
  <si>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</si>
  <si>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</si>
  <si>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</si>
  <si>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</si>
  <si>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</si>
  <si>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</si>
  <si>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</si>
  <si>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</si>
  <si>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</si>
  <si>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</si>
  <si>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</si>
  <si>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</si>
  <si>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</si>
  <si>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</si>
  <si>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</si>
  <si>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</si>
  <si>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</si>
  <si>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</si>
  <si>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</si>
  <si>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</si>
  <si>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</si>
  <si>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</si>
  <si>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</si>
  <si>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</si>
  <si>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</si>
  <si>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</si>
  <si>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</si>
  <si>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</si>
  <si>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</si>
  <si>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</si>
  <si>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</si>
  <si>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</si>
  <si>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</si>
  <si>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</si>
  <si>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</si>
  <si>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</si>
  <si>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</si>
  <si>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</si>
  <si>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</si>
  <si>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</si>
  <si>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</si>
  <si>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</si>
  <si>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</si>
  <si>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</si>
  <si>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</si>
  <si>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</si>
  <si>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</si>
  <si>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</si>
  <si>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</si>
  <si>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</si>
  <si>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</si>
  <si>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</si>
  <si>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</si>
  <si>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</si>
  <si>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</si>
  <si>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</si>
  <si>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</si>
  <si>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</si>
  <si>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</si>
  <si>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</si>
  <si>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</si>
  <si>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</si>
  <si>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</si>
  <si>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</si>
  <si>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</si>
  <si>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</si>
  <si>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</si>
  <si>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</si>
  <si>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</si>
  <si>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</si>
  <si>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</si>
  <si>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</si>
  <si>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</si>
  <si>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</si>
  <si>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</si>
  <si>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</si>
  <si>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</si>
  <si>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</si>
  <si>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</si>
  <si>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</si>
  <si>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</si>
  <si>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</si>
  <si>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</si>
  <si>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</si>
  <si>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</si>
  <si>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</si>
  <si>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</si>
  <si>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</si>
  <si>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</si>
  <si>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</si>
  <si>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</si>
  <si>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</si>
  <si>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</si>
  <si>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</si>
  <si>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</si>
  <si>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</si>
  <si>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</si>
  <si>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</si>
  <si>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</si>
  <si>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</si>
  <si>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</si>
  <si>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</si>
  <si>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</si>
  <si>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</si>
  <si>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</si>
  <si>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</si>
  <si>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</si>
  <si>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</si>
  <si>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</si>
  <si>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</si>
  <si>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</si>
  <si>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</si>
  <si>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</si>
  <si>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</si>
  <si>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</si>
  <si>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</si>
  <si>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</si>
  <si>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</si>
  <si>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</si>
  <si>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</si>
  <si>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</si>
  <si>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</si>
  <si>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</si>
  <si>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</si>
  <si>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</si>
  <si>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</si>
  <si>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</si>
  <si>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</si>
  <si>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</si>
  <si>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</si>
  <si>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</si>
  <si>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</si>
  <si>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</si>
  <si>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</si>
  <si>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</si>
  <si>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</si>
  <si>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</si>
  <si>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</si>
  <si>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</si>
  <si>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</si>
  <si>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</si>
  <si>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</si>
  <si>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</si>
  <si>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</si>
  <si>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</si>
  <si>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</si>
  <si>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</si>
  <si>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</si>
  <si>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</si>
  <si>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</si>
  <si>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</si>
  <si>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</si>
  <si>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</si>
  <si>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</si>
  <si>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</si>
  <si>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</si>
  <si>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</si>
  <si>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</si>
  <si>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</si>
  <si>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</si>
  <si>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</si>
  <si>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</si>
  <si>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</si>
  <si>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</si>
  <si>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</si>
  <si>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</si>
  <si>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</si>
  <si>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</si>
  <si>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</si>
  <si>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</si>
  <si>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</si>
  <si>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</si>
  <si>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</si>
  <si>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</si>
  <si>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</si>
  <si>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</si>
  <si>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</si>
  <si>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</si>
  <si>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</si>
  <si>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</si>
  <si>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</si>
  <si>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</si>
  <si>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</si>
  <si>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</si>
  <si>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</si>
  <si>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</si>
  <si>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</si>
  <si>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</si>
  <si>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</si>
  <si>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</si>
  <si>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</si>
  <si>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</si>
  <si>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</si>
  <si>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</si>
  <si>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</si>
  <si>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</si>
  <si>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</si>
  <si>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</si>
  <si>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</si>
  <si>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</si>
  <si>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</si>
  <si>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</si>
  <si>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</si>
  <si>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</si>
  <si>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</si>
  <si>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</si>
  <si>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</si>
  <si>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</si>
  <si>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</si>
  <si>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</si>
  <si>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</si>
  <si>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</si>
  <si>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</si>
  <si>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</si>
  <si>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</si>
  <si>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</si>
  <si>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</si>
  <si>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</si>
  <si>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</si>
  <si>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</si>
  <si>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</si>
  <si>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</si>
  <si>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</si>
  <si>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</si>
  <si>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</si>
  <si>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</si>
  <si>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</si>
  <si>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</si>
  <si>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</si>
  <si>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</si>
  <si>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</si>
  <si>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</si>
  <si>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</si>
  <si>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</si>
  <si>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</si>
  <si>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</si>
  <si>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</si>
  <si>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</si>
  <si>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</si>
  <si>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</si>
  <si>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</si>
  <si>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</si>
  <si>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</si>
  <si>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</si>
  <si>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</si>
  <si>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</si>
  <si>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</si>
  <si>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</si>
  <si>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</si>
  <si>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</si>
  <si>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</si>
  <si>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</si>
  <si>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</si>
  <si>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</si>
  <si>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</si>
  <si>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</si>
  <si>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</si>
  <si>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</si>
  <si>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</si>
  <si>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</si>
  <si>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</si>
  <si>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</si>
  <si>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</si>
  <si>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</si>
  <si>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</si>
  <si>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</si>
  <si>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</si>
  <si>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</si>
  <si>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</si>
  <si>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</si>
  <si>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</si>
  <si>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</si>
  <si>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</si>
  <si>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</si>
  <si>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</si>
  <si>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</si>
  <si>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</si>
  <si>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</si>
  <si>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</si>
  <si>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</si>
  <si>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</si>
  <si>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</si>
  <si>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</si>
  <si>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</si>
  <si>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</si>
  <si>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</si>
  <si>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</si>
  <si>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</si>
  <si>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</si>
  <si>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</si>
  <si>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</si>
  <si>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</si>
  <si>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</si>
  <si>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</si>
  <si>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</si>
  <si>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</si>
  <si>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</si>
  <si>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</si>
  <si>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</si>
  <si>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</si>
  <si>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</si>
  <si>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</si>
  <si>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</si>
  <si>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</si>
  <si>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</si>
  <si>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</si>
  <si>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</si>
  <si>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</si>
  <si>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</si>
  <si>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</si>
  <si>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</si>
  <si>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</si>
  <si>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</si>
  <si>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</si>
  <si>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</si>
  <si>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</si>
  <si>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</si>
  <si>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</si>
  <si>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</si>
  <si>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</si>
  <si>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</si>
  <si>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</si>
  <si>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</si>
  <si>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</si>
  <si>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</si>
  <si>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</si>
  <si>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</si>
  <si>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</si>
  <si>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</si>
  <si>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</si>
  <si>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</si>
  <si>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</si>
  <si>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</si>
  <si>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</si>
  <si>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</si>
  <si>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</si>
  <si>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</si>
  <si>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</si>
  <si>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</si>
  <si>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</si>
  <si>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</si>
  <si>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</si>
  <si>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</si>
  <si>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</si>
  <si>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</si>
  <si>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</si>
  <si>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</si>
  <si>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</si>
  <si>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</si>
  <si>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</si>
  <si>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</si>
  <si>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</si>
  <si>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</si>
  <si>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</si>
  <si>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</si>
  <si>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</si>
  <si>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</si>
  <si>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</si>
  <si>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</si>
  <si>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</si>
  <si>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</si>
  <si>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</si>
  <si>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</si>
  <si>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</si>
  <si>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</si>
  <si>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</si>
  <si>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</si>
  <si>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</si>
  <si>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</si>
  <si>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</si>
  <si>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</si>
  <si>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</si>
  <si>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</si>
  <si>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</si>
  <si>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</si>
  <si>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</si>
  <si>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</si>
  <si>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</si>
  <si>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</si>
  <si>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</si>
  <si>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</si>
  <si>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</si>
  <si>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</si>
  <si>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</si>
  <si>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</si>
  <si>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</si>
  <si>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</si>
  <si>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</si>
  <si>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</si>
  <si>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</si>
  <si>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</si>
  <si>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</si>
  <si>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</si>
  <si>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</si>
  <si>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</si>
  <si>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</si>
  <si>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</si>
  <si>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</si>
  <si>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</si>
  <si>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</si>
  <si>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</si>
  <si>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</si>
  <si>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</si>
  <si>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</si>
  <si>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</si>
  <si>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</si>
  <si>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</si>
  <si>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</si>
  <si>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</si>
  <si>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</si>
  <si>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</si>
  <si>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</si>
  <si>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</si>
  <si>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</si>
  <si>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</si>
  <si>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</si>
  <si>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</si>
  <si>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</si>
  <si>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</si>
  <si>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</si>
  <si>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</si>
  <si>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</si>
  <si>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</si>
  <si>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</si>
  <si>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</si>
  <si>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</si>
  <si>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</si>
  <si>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</si>
  <si>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</si>
  <si>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</si>
  <si>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</si>
  <si>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</si>
  <si>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</si>
  <si>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</si>
  <si>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</si>
  <si>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</si>
  <si>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</si>
  <si>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</si>
  <si>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</si>
  <si>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</si>
  <si>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</si>
  <si>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</si>
  <si>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</si>
  <si>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</si>
  <si>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</si>
  <si>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</si>
  <si>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</si>
  <si>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</si>
  <si>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</si>
  <si>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</si>
  <si>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</si>
  <si>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</si>
  <si>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</si>
  <si>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</si>
  <si>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</si>
  <si>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</si>
  <si>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</si>
  <si>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</si>
  <si>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</si>
  <si>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</si>
  <si>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</si>
  <si>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</si>
  <si>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</si>
  <si>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</si>
  <si>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</si>
  <si>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</si>
  <si>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</si>
  <si>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</si>
  <si>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</si>
  <si>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</si>
  <si>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</si>
  <si>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</si>
  <si>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</si>
  <si>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</si>
  <si>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</si>
  <si>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</si>
  <si>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</si>
  <si>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</si>
  <si>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</si>
  <si>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</si>
  <si>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</si>
  <si>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</si>
  <si>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</si>
  <si>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</si>
  <si>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</si>
  <si>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</si>
  <si>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</si>
  <si>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</si>
  <si>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</si>
  <si>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</si>
  <si>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</si>
  <si>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</si>
  <si>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</si>
  <si>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</si>
  <si>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</si>
  <si>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</si>
  <si>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</si>
  <si>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</si>
  <si>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</si>
  <si>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</si>
  <si>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</si>
  <si>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</si>
  <si>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</si>
  <si>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</si>
  <si>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</si>
  <si>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</si>
  <si>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</si>
  <si>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</si>
  <si>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</si>
  <si>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</si>
  <si>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</si>
  <si>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</si>
  <si>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</si>
  <si>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</si>
  <si>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</si>
  <si>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</si>
  <si>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</si>
  <si>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</si>
  <si>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</si>
  <si>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</si>
  <si>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</si>
  <si>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</si>
  <si>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</si>
  <si>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</si>
  <si>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</si>
  <si>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</si>
  <si>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</si>
  <si>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</si>
  <si>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</si>
  <si>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</si>
  <si>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</si>
  <si>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</si>
  <si>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</si>
  <si>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</si>
  <si>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</si>
  <si>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</si>
  <si>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</si>
  <si>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</si>
  <si>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</si>
  <si>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</si>
  <si>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</si>
  <si>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</si>
  <si>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</si>
  <si>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</si>
  <si>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</si>
  <si>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</si>
  <si>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</si>
  <si>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</si>
  <si>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</si>
  <si>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</si>
  <si>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</si>
  <si>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</si>
  <si>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</si>
  <si>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</si>
  <si>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</si>
  <si>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</si>
  <si>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</si>
  <si>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</si>
  <si>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</si>
  <si>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</si>
  <si>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</si>
  <si>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</si>
  <si>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</si>
  <si>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</si>
  <si>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</si>
  <si>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</si>
  <si>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</si>
  <si>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</si>
  <si>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</si>
  <si>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</si>
  <si>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</si>
  <si>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</si>
  <si>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</si>
  <si>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</si>
  <si>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</si>
  <si>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</si>
  <si>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</si>
  <si>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</si>
  <si>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</si>
  <si>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</si>
  <si>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</si>
  <si>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</si>
  <si>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</si>
  <si>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</si>
  <si>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</si>
  <si>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</si>
  <si>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</si>
  <si>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</si>
  <si>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</si>
  <si>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</si>
  <si>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</si>
  <si>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</si>
  <si>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</si>
  <si>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</si>
  <si>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</si>
  <si>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</si>
  <si>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</si>
  <si>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</si>
  <si>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</si>
  <si>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</si>
  <si>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</si>
  <si>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</si>
  <si>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</si>
  <si>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</si>
  <si>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</si>
  <si>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</si>
  <si>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</si>
  <si>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</si>
  <si>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</si>
  <si>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</si>
  <si>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</si>
  <si>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</si>
  <si>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</si>
  <si>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</si>
  <si>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</si>
  <si>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</si>
  <si>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</si>
  <si>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</si>
  <si>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</si>
  <si>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</si>
  <si>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</si>
  <si>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</si>
  <si>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</si>
  <si>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</si>
  <si>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</si>
  <si>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</si>
  <si>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</si>
  <si>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</si>
  <si>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</si>
  <si>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</si>
  <si>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</si>
  <si>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</si>
  <si>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</si>
  <si>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</si>
  <si>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</si>
  <si>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</si>
  <si>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</si>
  <si>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</si>
  <si>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</si>
  <si>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</si>
  <si>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</si>
  <si>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</si>
  <si>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</si>
  <si>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</si>
  <si>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</si>
  <si>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</si>
  <si>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</si>
  <si>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</si>
  <si>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</si>
  <si>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</si>
  <si>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</si>
  <si>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</si>
  <si>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</si>
  <si>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</si>
  <si>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</si>
  <si>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</si>
  <si>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</si>
  <si>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</si>
  <si>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</si>
  <si>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</si>
  <si>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</si>
  <si>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</si>
  <si>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</si>
  <si>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</si>
  <si>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</si>
  <si>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</si>
  <si>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</si>
  <si>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</si>
  <si>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</si>
  <si>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</si>
  <si>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</si>
  <si>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</si>
  <si>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</si>
  <si>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</si>
  <si>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</si>
  <si>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</si>
  <si>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</si>
  <si>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</si>
  <si>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</si>
  <si>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</si>
  <si>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</si>
  <si>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</si>
  <si>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</si>
  <si>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</si>
  <si>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</si>
  <si>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</si>
  <si>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</si>
  <si>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</si>
  <si>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</si>
  <si>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</si>
  <si>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</si>
  <si>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</si>
  <si>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</si>
  <si>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</si>
  <si>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</si>
  <si>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</si>
  <si>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</si>
  <si>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</si>
  <si>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</si>
  <si>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</si>
  <si>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</si>
  <si>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</si>
  <si>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</si>
  <si>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</si>
  <si>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</si>
  <si>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</si>
  <si>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</si>
  <si>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</si>
  <si>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</si>
  <si>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</si>
  <si>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</si>
  <si>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</si>
  <si>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</si>
  <si>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</si>
  <si>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</si>
  <si>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</si>
  <si>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</si>
  <si>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</si>
  <si>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</si>
  <si>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</si>
  <si>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</si>
  <si>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</si>
  <si>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</si>
  <si>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</si>
  <si>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</si>
  <si>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</si>
  <si>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</si>
  <si>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</si>
  <si>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</si>
  <si>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</si>
  <si>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</si>
  <si>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</si>
  <si>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</si>
  <si>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</si>
  <si>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</si>
  <si>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</si>
  <si>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</si>
  <si>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</si>
  <si>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</si>
  <si>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</si>
  <si>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</si>
  <si>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</si>
  <si>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</si>
  <si>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</si>
  <si>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</si>
  <si>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</si>
  <si>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</si>
  <si>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</si>
  <si>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</si>
  <si>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</si>
  <si>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</si>
  <si>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</si>
  <si>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</si>
  <si>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</si>
  <si>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</si>
  <si>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</si>
  <si>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</si>
  <si>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</si>
  <si>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</si>
  <si>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</si>
  <si>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</si>
  <si>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</si>
  <si>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</si>
  <si>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</si>
  <si>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</si>
  <si>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</si>
  <si>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</si>
  <si>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</si>
  <si>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</si>
  <si>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</si>
  <si>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</si>
  <si>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</si>
  <si>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</si>
  <si>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</si>
  <si>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</si>
  <si>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</si>
  <si>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</si>
  <si>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</si>
  <si>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</si>
  <si>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</si>
  <si>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</si>
  <si>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</si>
  <si>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</si>
  <si>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</si>
  <si>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</si>
  <si>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</si>
  <si>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</si>
  <si>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</si>
  <si>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</si>
  <si>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</si>
  <si>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</si>
  <si>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</si>
  <si>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</si>
  <si>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</si>
  <si>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</si>
  <si>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</si>
  <si>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</si>
  <si>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</si>
  <si>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</si>
  <si>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</si>
  <si>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</si>
  <si>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</si>
  <si>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</si>
  <si>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</si>
  <si>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</si>
  <si>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</si>
  <si>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</si>
  <si>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</si>
  <si>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</si>
  <si>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</si>
  <si>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</si>
  <si>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</si>
  <si>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</si>
  <si>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</si>
  <si>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</si>
  <si>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</si>
  <si>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</si>
  <si>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</si>
  <si>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</si>
  <si>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</si>
  <si>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</si>
  <si>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</si>
  <si>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</si>
  <si>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</si>
  <si>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</si>
  <si>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</si>
  <si>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</si>
  <si>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</si>
  <si>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</si>
  <si>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</si>
  <si>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</si>
  <si>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</si>
  <si>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</si>
  <si>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</si>
  <si>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</si>
  <si>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</si>
  <si>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</si>
  <si>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</si>
  <si>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</si>
  <si>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</si>
  <si>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</si>
  <si>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</si>
  <si>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</si>
  <si>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</si>
  <si>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</si>
  <si>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</si>
  <si>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</si>
  <si>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</si>
  <si>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</si>
  <si>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</si>
  <si>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</si>
  <si>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</si>
  <si>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</si>
  <si>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</si>
  <si>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</si>
  <si>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</si>
  <si>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</si>
  <si>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</si>
  <si>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</si>
  <si>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</si>
  <si>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</si>
  <si>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</si>
  <si>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</si>
  <si>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</si>
  <si>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</si>
  <si>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</si>
  <si>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</si>
  <si>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</si>
  <si>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</si>
  <si>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</si>
  <si>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</si>
  <si>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</si>
  <si>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</si>
  <si>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</si>
  <si>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</si>
  <si>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</si>
  <si>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</si>
  <si>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</si>
  <si>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</si>
  <si>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</si>
  <si>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</si>
  <si>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</si>
  <si>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</si>
  <si>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</si>
  <si>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</si>
  <si>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</si>
  <si>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</si>
  <si>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</si>
  <si>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</si>
  <si>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</si>
  <si>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</si>
  <si>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</si>
  <si>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</si>
  <si>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</si>
  <si>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</si>
  <si>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</si>
  <si>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</si>
  <si>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</si>
  <si>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</si>
  <si>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</si>
  <si>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</si>
  <si>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</si>
  <si>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</si>
  <si>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</si>
  <si>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</si>
  <si>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</si>
  <si>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</si>
  <si>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</si>
  <si>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</si>
  <si>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</si>
  <si>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</si>
  <si>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</si>
  <si>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</si>
  <si>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</si>
  <si>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</si>
  <si>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</si>
  <si>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</si>
  <si>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</si>
  <si>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</si>
  <si>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</si>
  <si>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</si>
  <si>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</si>
  <si>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</si>
  <si>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</si>
  <si>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</si>
  <si>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</si>
  <si>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</si>
  <si>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</si>
  <si>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</si>
  <si>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</si>
  <si>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</si>
  <si>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</si>
  <si>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</si>
  <si>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</si>
  <si>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</si>
  <si>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</si>
  <si>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</si>
  <si>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</si>
  <si>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</si>
  <si>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</si>
  <si>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</si>
  <si>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</si>
  <si>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</si>
  <si>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</si>
  <si>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</si>
  <si>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</si>
  <si>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</si>
  <si>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</si>
  <si>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</si>
  <si>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</si>
  <si>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</si>
  <si>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</si>
  <si>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</si>
  <si>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</si>
  <si>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</si>
  <si>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</si>
  <si>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</si>
  <si>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</si>
  <si>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</si>
  <si>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</si>
  <si>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</si>
  <si>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</si>
  <si>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</si>
  <si>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</si>
  <si>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</si>
  <si>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</si>
  <si>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</si>
  <si>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</si>
  <si>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</si>
  <si>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</si>
  <si>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</si>
  <si>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</si>
  <si>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</si>
  <si>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</si>
  <si>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</si>
  <si>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</si>
  <si>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</si>
  <si>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</si>
  <si>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</si>
  <si>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</si>
  <si>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</si>
  <si>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</si>
  <si>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</si>
  <si>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</si>
  <si>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</si>
  <si>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</si>
  <si>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</si>
  <si>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</si>
  <si>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</si>
  <si>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</si>
  <si>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</si>
  <si>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</si>
  <si>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</si>
  <si>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</si>
  <si>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</si>
  <si>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</si>
  <si>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</si>
  <si>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</si>
  <si>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</si>
  <si>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</si>
  <si>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</si>
  <si>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</si>
  <si>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</si>
  <si>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</si>
  <si>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</si>
  <si>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</si>
  <si>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</si>
  <si>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</si>
  <si>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</si>
  <si>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</si>
  <si>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</si>
  <si>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</si>
  <si>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</si>
  <si>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</si>
  <si>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</si>
  <si>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</si>
  <si>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</si>
  <si>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</si>
  <si>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</si>
  <si>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</si>
  <si>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</si>
  <si>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</si>
  <si>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</si>
  <si>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</si>
  <si>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</si>
  <si>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</si>
  <si>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</si>
  <si>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</si>
  <si>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</si>
  <si>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</si>
  <si>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</si>
  <si>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</si>
  <si>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</si>
  <si>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</si>
  <si>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</si>
  <si>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</si>
  <si>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</si>
  <si>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</si>
  <si>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</si>
  <si>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</si>
  <si>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</si>
  <si>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</si>
  <si>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</si>
  <si>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</si>
  <si>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</si>
  <si>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</si>
  <si>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</si>
  <si>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</si>
  <si>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</si>
  <si>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</si>
  <si>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</si>
  <si>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</si>
  <si>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</si>
  <si>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</si>
  <si>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</si>
  <si>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</si>
  <si>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</si>
  <si>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</si>
  <si>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</si>
  <si>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</si>
  <si>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</si>
  <si>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</si>
  <si>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</si>
  <si>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</si>
  <si>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</si>
  <si>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</si>
  <si>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</si>
  <si>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</si>
  <si>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</si>
  <si>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</si>
  <si>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</si>
  <si>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</si>
  <si>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</si>
  <si>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</si>
  <si>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</si>
  <si>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</si>
  <si>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</si>
  <si>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</si>
  <si>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</si>
  <si>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</si>
  <si>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</si>
  <si>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</si>
  <si>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</si>
  <si>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</si>
  <si>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</si>
  <si>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</si>
  <si>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</si>
  <si>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</si>
  <si>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</si>
  <si>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</si>
  <si>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</si>
  <si>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</si>
  <si>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</si>
  <si>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</si>
  <si>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</si>
  <si>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</si>
  <si>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</si>
  <si>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</si>
  <si>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</si>
  <si>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</si>
  <si>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</si>
  <si>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</si>
  <si>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</si>
  <si>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</si>
  <si>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</si>
  <si>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</si>
  <si>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</si>
  <si>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</si>
  <si>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</si>
  <si>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</si>
  <si>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</si>
  <si>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</si>
  <si>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</si>
  <si>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</si>
  <si>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</si>
  <si>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</si>
  <si>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</si>
  <si>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</si>
  <si>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</si>
  <si>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</si>
  <si>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</si>
  <si>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</si>
  <si>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</si>
  <si>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</si>
  <si>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</si>
  <si>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</si>
  <si>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</si>
  <si>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</si>
  <si>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</si>
  <si>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</si>
  <si>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</si>
  <si>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</si>
  <si>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</si>
  <si>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</si>
  <si>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</si>
  <si>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</si>
  <si>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</si>
  <si>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</si>
  <si>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</si>
  <si>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</si>
  <si>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</si>
  <si>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</si>
  <si>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</si>
  <si>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</si>
  <si>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</si>
  <si>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</si>
  <si>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</si>
  <si>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</si>
  <si>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</si>
  <si>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</si>
  <si>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</si>
  <si>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</si>
  <si>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</si>
  <si>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</si>
  <si>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</si>
  <si>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</si>
  <si>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</si>
  <si>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</si>
  <si>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</si>
  <si>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</si>
  <si>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</si>
  <si>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</si>
  <si>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</si>
  <si>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</si>
  <si>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</si>
  <si>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</si>
  <si>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</si>
  <si>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</si>
  <si>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</si>
  <si>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</si>
  <si>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</si>
  <si>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</si>
  <si>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</si>
  <si>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</si>
  <si>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</si>
  <si>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</si>
  <si>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</si>
  <si>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</si>
  <si>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</si>
  <si>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</si>
  <si>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</si>
  <si>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</si>
  <si>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</si>
  <si>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</si>
  <si>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</si>
  <si>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</si>
  <si>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</si>
  <si>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</si>
  <si>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</si>
  <si>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</si>
  <si>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</si>
  <si>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</si>
  <si>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</si>
  <si>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</si>
  <si>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</si>
  <si>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</si>
  <si>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</si>
  <si>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</si>
  <si>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</si>
  <si>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</si>
  <si>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</si>
  <si>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</si>
  <si>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</si>
  <si>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</si>
  <si>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</si>
  <si>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</si>
  <si>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</si>
  <si>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</si>
  <si>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</si>
  <si>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</si>
  <si>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</si>
  <si>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</si>
  <si>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</si>
  <si>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</si>
  <si>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</si>
  <si>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</si>
  <si>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</si>
  <si>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</si>
  <si>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</si>
  <si>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</si>
  <si>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</si>
  <si>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</si>
  <si>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</si>
  <si>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</si>
  <si>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</si>
  <si>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</si>
  <si>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</si>
  <si>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</si>
  <si>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</si>
  <si>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</si>
  <si>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</si>
  <si>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</si>
  <si>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</si>
  <si>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</si>
  <si>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</si>
  <si>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</si>
  <si>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</si>
  <si>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</si>
  <si>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</si>
  <si>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</si>
  <si>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</si>
  <si>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</si>
  <si>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</si>
  <si>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</si>
  <si>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</si>
  <si>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</si>
  <si>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</si>
  <si>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</si>
  <si>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</si>
  <si>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</si>
  <si>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</si>
  <si>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</si>
  <si>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</si>
  <si>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</si>
  <si>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</si>
  <si>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</si>
  <si>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</si>
  <si>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</si>
  <si>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</si>
  <si>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</si>
  <si>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</si>
  <si>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</si>
  <si>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</si>
  <si>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</si>
  <si>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</si>
  <si>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</si>
  <si>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</si>
  <si>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</si>
  <si>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</si>
  <si>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</si>
  <si>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</si>
  <si>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</si>
  <si>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</si>
  <si>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</si>
  <si>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</si>
  <si>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</si>
  <si>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</si>
  <si>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</si>
  <si>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</si>
  <si>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</si>
  <si>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</si>
  <si>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</si>
  <si>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</si>
  <si>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</si>
  <si>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</si>
  <si>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</si>
  <si>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</si>
  <si>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</si>
  <si>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</si>
  <si>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</si>
  <si>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</si>
  <si>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</si>
  <si>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</si>
  <si>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</si>
  <si>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</si>
  <si>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</si>
  <si>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</si>
  <si>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</si>
  <si>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</si>
  <si>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</si>
  <si>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</si>
  <si>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</si>
  <si>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</si>
  <si>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</si>
  <si>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</si>
  <si>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</si>
  <si>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</si>
  <si>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</si>
  <si>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</si>
  <si>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</si>
  <si>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</si>
  <si>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</si>
  <si>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</si>
  <si>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</si>
  <si>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</si>
  <si>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</si>
  <si>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</si>
  <si>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</si>
  <si>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</si>
  <si>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</si>
  <si>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</si>
  <si>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</si>
  <si>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</si>
  <si>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</si>
  <si>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</si>
  <si>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</si>
  <si>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</si>
  <si>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</si>
  <si>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</si>
  <si>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</si>
  <si>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</si>
  <si>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</si>
  <si>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</si>
  <si>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</si>
  <si>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</si>
  <si>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</si>
  <si>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</si>
  <si>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</si>
  <si>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</si>
  <si>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</si>
  <si>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</si>
  <si>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</si>
  <si>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</si>
  <si>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</si>
  <si>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</si>
  <si>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</si>
  <si>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</si>
  <si>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</si>
  <si>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</si>
  <si>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</si>
  <si>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</si>
  <si>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</si>
  <si>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</si>
  <si>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</si>
  <si>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</si>
  <si>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</si>
  <si>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</si>
  <si>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</si>
  <si>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</si>
  <si>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</si>
  <si>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</si>
  <si>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</si>
  <si>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</si>
  <si>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</si>
  <si>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</si>
  <si>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</si>
  <si>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</si>
  <si>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</si>
  <si>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</si>
  <si>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</si>
  <si>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</si>
  <si>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</si>
  <si>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</si>
  <si>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</si>
  <si>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</si>
  <si>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</si>
  <si>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</si>
  <si>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</si>
  <si>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</si>
  <si>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</si>
  <si>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</si>
  <si>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</si>
  <si>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</si>
  <si>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</si>
  <si>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</si>
  <si>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</si>
  <si>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</si>
  <si>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</si>
  <si>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</si>
  <si>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</si>
  <si>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</si>
  <si>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</si>
  <si>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</si>
  <si>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</si>
  <si>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</si>
  <si>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</si>
  <si>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</si>
  <si>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</si>
  <si>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</si>
  <si>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</si>
  <si>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</si>
  <si>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</si>
  <si>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</si>
  <si>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</si>
  <si>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</si>
  <si>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</si>
  <si>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</si>
  <si>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</si>
  <si>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</si>
  <si>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</si>
  <si>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</si>
  <si>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</si>
  <si>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</si>
  <si>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</si>
  <si>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</si>
  <si>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</si>
  <si>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</si>
  <si>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</si>
  <si>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</si>
  <si>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</si>
  <si>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</si>
  <si>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</si>
  <si>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</si>
  <si>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</si>
  <si>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</si>
  <si>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</si>
  <si>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</si>
  <si>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</si>
  <si>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</si>
  <si>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</si>
  <si>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</si>
  <si>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</si>
  <si>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</si>
  <si>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</si>
  <si>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</si>
  <si>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</si>
  <si>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</si>
  <si>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</si>
  <si>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</si>
  <si>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</si>
  <si>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</si>
  <si>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</si>
  <si>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</si>
  <si>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</si>
  <si>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</si>
  <si>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</si>
  <si>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</si>
  <si>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</si>
  <si>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</si>
  <si>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</si>
  <si>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</si>
  <si>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</si>
  <si>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</si>
  <si>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</si>
  <si>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</si>
  <si>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</si>
  <si>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</si>
  <si>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</si>
  <si>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</si>
  <si>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</si>
  <si>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</si>
  <si>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</si>
  <si>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</si>
  <si>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</si>
  <si>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</si>
  <si>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</si>
  <si>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</si>
  <si>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</si>
  <si>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</si>
  <si>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</si>
  <si>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</si>
  <si>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</si>
  <si>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</si>
  <si>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</si>
  <si>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</si>
  <si>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</si>
  <si>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</si>
  <si>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</si>
  <si>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</si>
  <si>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</si>
  <si>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</si>
  <si>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</si>
  <si>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</si>
  <si>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</si>
  <si>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</si>
  <si>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</si>
  <si>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</si>
  <si>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</si>
  <si>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</si>
  <si>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</si>
  <si>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</si>
  <si>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</si>
  <si>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</si>
  <si>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</si>
  <si>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</si>
  <si>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</si>
  <si>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</si>
  <si>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</si>
  <si>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</si>
  <si>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</si>
  <si>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</si>
  <si>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</si>
  <si>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</si>
  <si>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</si>
  <si>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</si>
  <si>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</si>
  <si>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</si>
  <si>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</si>
  <si>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</si>
  <si>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</si>
  <si>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</si>
  <si>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</si>
  <si>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</si>
  <si>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</si>
  <si>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</si>
  <si>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</si>
  <si>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</si>
  <si>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</si>
  <si>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</si>
  <si>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</si>
  <si>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</si>
  <si>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</si>
  <si>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</si>
  <si>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</si>
  <si>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</si>
  <si>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</si>
  <si>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</si>
  <si>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</si>
  <si>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</si>
  <si>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</si>
  <si>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</si>
  <si>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</si>
  <si>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</si>
  <si>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</si>
  <si>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</si>
  <si>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</si>
  <si>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</si>
  <si>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</si>
  <si>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</si>
  <si>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</si>
  <si>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</si>
  <si>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</si>
  <si>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</si>
  <si>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</si>
  <si>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</si>
  <si>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</si>
  <si>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</si>
  <si>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</si>
  <si>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</si>
  <si>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</si>
  <si>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</si>
  <si>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</si>
  <si>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</si>
  <si>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</si>
  <si>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</si>
  <si>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</si>
  <si>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</si>
  <si>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</si>
  <si>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</si>
  <si>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</si>
  <si>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</si>
  <si>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</si>
  <si>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</si>
  <si>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</si>
  <si>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</si>
  <si>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</si>
  <si>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</si>
  <si>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</si>
  <si>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</si>
  <si>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</si>
  <si>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</si>
  <si>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</si>
  <si>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</si>
  <si>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</si>
  <si>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</si>
  <si>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</si>
  <si>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</si>
  <si>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</si>
  <si>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</si>
  <si>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</si>
  <si>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</si>
  <si>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</si>
  <si>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</si>
  <si>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</si>
  <si>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</si>
  <si>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</si>
  <si>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</si>
  <si>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</si>
  <si>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</si>
  <si>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</si>
  <si>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</si>
  <si>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</si>
  <si>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</si>
  <si>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</si>
  <si>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</si>
  <si>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</si>
  <si>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</si>
  <si>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</si>
  <si>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</si>
  <si>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</si>
  <si>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</si>
  <si>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</si>
  <si>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</si>
  <si>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</si>
  <si>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</si>
  <si>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</si>
  <si>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</si>
  <si>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</si>
  <si>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</si>
  <si>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</si>
  <si>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</si>
  <si>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</si>
  <si>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</si>
  <si>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</si>
  <si>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</si>
  <si>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</si>
  <si>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</si>
  <si>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</si>
  <si>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</si>
  <si>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</si>
  <si>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</si>
  <si>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</si>
  <si>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</si>
  <si>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</si>
  <si>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</si>
  <si>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</si>
  <si>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</si>
  <si>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</si>
  <si>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</si>
  <si>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</si>
  <si>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</si>
  <si>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</si>
  <si>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</si>
  <si>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</si>
  <si>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</si>
  <si>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</si>
  <si>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</si>
  <si>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</si>
  <si>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</si>
  <si>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</si>
  <si>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</si>
  <si>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</si>
  <si>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</si>
  <si>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</si>
  <si>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</si>
  <si>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</si>
  <si>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</si>
  <si>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</si>
  <si>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</si>
  <si>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</si>
  <si>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</si>
  <si>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</si>
  <si>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</si>
  <si>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</si>
  <si>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</si>
  <si>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</si>
  <si>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</si>
  <si>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</si>
  <si>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</si>
  <si>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</si>
  <si>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</si>
  <si>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</si>
  <si>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</si>
  <si>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</si>
  <si>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</si>
  <si>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</si>
  <si>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</si>
  <si>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</si>
  <si>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</si>
  <si>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</si>
  <si>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</si>
  <si>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</si>
  <si>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</si>
  <si>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</si>
  <si>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</si>
  <si>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</si>
  <si>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</si>
  <si>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</si>
  <si>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</si>
  <si>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</si>
  <si>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</si>
  <si>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</si>
  <si>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</si>
  <si>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</si>
  <si>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</si>
  <si>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</si>
  <si>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</si>
  <si>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</si>
  <si>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</si>
  <si>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</si>
  <si>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</si>
  <si>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</si>
  <si>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</si>
  <si>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</si>
  <si>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</si>
  <si>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</si>
  <si>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</si>
  <si>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</si>
  <si>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</si>
  <si>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</si>
  <si>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</si>
  <si>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</si>
  <si>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</si>
  <si>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</si>
  <si>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</si>
  <si>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</si>
  <si>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</si>
  <si>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</si>
  <si>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</si>
  <si>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</si>
  <si>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</si>
  <si>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</si>
  <si>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</si>
  <si>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</si>
  <si>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</si>
  <si>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</si>
  <si>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</si>
  <si>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</si>
  <si>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</si>
  <si>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</si>
  <si>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</si>
  <si>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</si>
  <si>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</si>
  <si>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</si>
  <si>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</si>
  <si>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</si>
  <si>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</si>
  <si>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</si>
  <si>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</si>
  <si>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</si>
  <si>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</si>
  <si>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</si>
  <si>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</si>
  <si>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</si>
  <si>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</si>
  <si>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</si>
  <si>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</si>
  <si>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</si>
  <si>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</si>
  <si>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</si>
  <si>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</si>
  <si>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</si>
  <si>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</si>
  <si>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</si>
  <si>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</si>
  <si>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</si>
  <si>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</si>
  <si>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</si>
  <si>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</si>
  <si>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</si>
  <si>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</si>
  <si>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</si>
  <si>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</si>
  <si>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</si>
  <si>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</si>
  <si>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</si>
  <si>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</si>
  <si>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</si>
  <si>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</si>
  <si>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</si>
  <si>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</si>
  <si>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</si>
  <si>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</si>
  <si>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</si>
  <si>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</si>
  <si>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</si>
  <si>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</si>
  <si>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</si>
  <si>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</si>
  <si>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</si>
  <si>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</si>
  <si>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</si>
  <si>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</si>
  <si>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</si>
  <si>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</si>
  <si>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</si>
  <si>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</si>
  <si>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</si>
  <si>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</si>
  <si>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</si>
  <si>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</si>
  <si>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</si>
  <si>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</si>
  <si>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</si>
  <si>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</si>
  <si>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</si>
  <si>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</si>
  <si>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</si>
  <si>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</si>
  <si>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</si>
  <si>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</si>
  <si>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</si>
  <si>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</si>
  <si>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</si>
  <si>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</si>
  <si>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</si>
  <si>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</si>
  <si>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</si>
  <si>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</si>
  <si>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</si>
  <si>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</si>
  <si>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</si>
  <si>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</si>
  <si>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</si>
  <si>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</si>
  <si>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</si>
  <si>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</si>
  <si>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</si>
  <si>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</si>
  <si>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</si>
  <si>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</si>
  <si>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</si>
  <si>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</si>
  <si>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</si>
  <si>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</si>
  <si>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</si>
  <si>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</si>
  <si>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</si>
  <si>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</si>
  <si>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</si>
  <si>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</si>
  <si>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</si>
  <si>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</si>
  <si>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</si>
  <si>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</si>
  <si>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</si>
  <si>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</si>
  <si>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</si>
  <si>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</si>
  <si>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</si>
  <si>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</si>
  <si>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</si>
  <si>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</si>
  <si>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</si>
  <si>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</si>
  <si>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</si>
  <si>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</si>
  <si>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</si>
  <si>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</si>
  <si>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</si>
  <si>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</si>
  <si>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</si>
  <si>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</si>
  <si>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</si>
  <si>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</si>
  <si>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</si>
  <si>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</si>
  <si>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</si>
  <si>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</si>
  <si>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</si>
  <si>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</si>
  <si>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</si>
  <si>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</si>
  <si>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</si>
  <si>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</si>
  <si>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</si>
  <si>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</si>
  <si>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</si>
  <si>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</si>
  <si>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</si>
  <si>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</si>
  <si>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</si>
  <si>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</si>
  <si>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</si>
  <si>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</si>
  <si>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</si>
  <si>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</si>
  <si>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</si>
  <si>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</si>
  <si>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</si>
  <si>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</si>
  <si>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</si>
  <si>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</si>
  <si>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</si>
  <si>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</si>
  <si>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</si>
  <si>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</si>
  <si>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</si>
  <si>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</si>
  <si>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</si>
  <si>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</si>
  <si>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</si>
  <si>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</si>
  <si>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</si>
  <si>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</si>
  <si>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</si>
  <si>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</si>
  <si>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</si>
  <si>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</si>
  <si>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</si>
  <si>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</si>
  <si>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</si>
  <si>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</si>
  <si>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</si>
  <si>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</si>
  <si>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</si>
  <si>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</si>
  <si>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</si>
  <si>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</si>
  <si>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</si>
  <si>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</si>
  <si>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</si>
  <si>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</si>
  <si>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</si>
  <si>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</si>
  <si>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</si>
  <si>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</si>
  <si>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</si>
  <si>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</si>
  <si>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</si>
  <si>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</si>
  <si>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</si>
  <si>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</si>
  <si>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</si>
  <si>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</si>
  <si>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</si>
  <si>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</si>
  <si>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</si>
  <si>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</si>
  <si>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</si>
  <si>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</si>
  <si>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</si>
  <si>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</si>
  <si>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</si>
  <si>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</si>
  <si>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</si>
  <si>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</si>
  <si>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</si>
  <si>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</si>
  <si>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</si>
  <si>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</si>
  <si>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</si>
  <si>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</si>
  <si>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</si>
  <si>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</si>
  <si>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</si>
  <si>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</si>
  <si>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</si>
  <si>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</si>
  <si>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</si>
  <si>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</si>
  <si>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</si>
  <si>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</si>
  <si>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</si>
  <si>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</si>
  <si>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</si>
  <si>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</si>
  <si>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</si>
  <si>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</si>
  <si>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</si>
  <si>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</si>
  <si>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</si>
  <si>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</si>
  <si>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</si>
  <si>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</si>
  <si>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</si>
  <si>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</si>
  <si>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</si>
  <si>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</si>
  <si>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</si>
  <si>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</si>
  <si>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</si>
  <si>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</si>
  <si>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</si>
  <si>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</si>
  <si>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</si>
  <si>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</si>
  <si>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</si>
  <si>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</si>
  <si>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</si>
  <si>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</si>
  <si>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</si>
  <si>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</si>
  <si>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</si>
  <si>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</si>
  <si>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</si>
  <si>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</si>
  <si>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</si>
  <si>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</si>
  <si>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</si>
  <si>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</si>
  <si>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</si>
  <si>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</si>
  <si>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</si>
  <si>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</si>
  <si>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</si>
  <si>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</si>
  <si>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</si>
  <si>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</si>
  <si>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</si>
  <si>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</si>
  <si>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</si>
  <si>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</si>
  <si>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</si>
  <si>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</si>
  <si>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</si>
  <si>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</si>
  <si>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</si>
  <si>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</si>
  <si>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</si>
  <si>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</si>
  <si>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</si>
  <si>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</si>
  <si>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</si>
  <si>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</si>
  <si>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</si>
  <si>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</si>
  <si>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</si>
  <si>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</si>
  <si>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</si>
  <si>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</si>
  <si>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</si>
  <si>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</si>
  <si>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</si>
  <si>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</si>
  <si>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</si>
  <si>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</si>
  <si>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</si>
  <si>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</si>
  <si>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</si>
  <si>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</si>
  <si>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</si>
  <si>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</si>
  <si>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</si>
  <si>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</si>
  <si>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</si>
  <si>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</si>
  <si>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</si>
  <si>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</si>
  <si>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</si>
  <si>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</si>
  <si>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</si>
  <si>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</si>
  <si>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</si>
  <si>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</si>
  <si>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</si>
  <si>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</si>
  <si>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</si>
  <si>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</si>
  <si>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</si>
  <si>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</si>
  <si>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</si>
  <si>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</si>
  <si>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</si>
  <si>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</si>
  <si>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</si>
  <si>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</si>
  <si>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</si>
  <si>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</si>
  <si>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</si>
  <si>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</si>
  <si>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</si>
  <si>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</si>
  <si>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</si>
  <si>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</si>
  <si>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</si>
  <si>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</si>
  <si>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</si>
  <si>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</si>
  <si>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</si>
  <si>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</si>
  <si>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</si>
  <si>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</si>
  <si>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</si>
  <si>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</si>
  <si>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</si>
  <si>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</si>
  <si>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</si>
  <si>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</si>
  <si>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</si>
  <si>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</si>
  <si>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</si>
  <si>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</si>
  <si>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</si>
  <si>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</si>
  <si>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</si>
  <si>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</si>
  <si>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</si>
  <si>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</si>
  <si>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</si>
  <si>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</si>
  <si>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</si>
  <si>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</si>
  <si>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</si>
  <si>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</si>
  <si>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</si>
  <si>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</si>
  <si>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</si>
  <si>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</si>
  <si>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</si>
  <si>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</si>
  <si>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</si>
  <si>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</si>
  <si>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</si>
  <si>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</si>
  <si>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</si>
  <si>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</si>
  <si>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</si>
  <si>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</si>
  <si>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</si>
  <si>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</si>
  <si>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</si>
  <si>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</si>
  <si>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</si>
  <si>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</si>
  <si>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</si>
  <si>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</si>
  <si>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</si>
  <si>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</si>
  <si>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</si>
  <si>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</si>
  <si>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</si>
  <si>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</si>
  <si>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</si>
  <si>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</si>
  <si>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</si>
  <si>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</si>
  <si>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</si>
  <si>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</si>
  <si>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</si>
  <si>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</si>
  <si>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</si>
  <si>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</si>
  <si>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</si>
  <si>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</si>
  <si>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</si>
  <si>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</si>
  <si>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</si>
  <si>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</si>
  <si>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</si>
  <si>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</si>
  <si>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</si>
  <si>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</si>
  <si>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</si>
  <si>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</si>
  <si>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</si>
  <si>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</si>
  <si>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</si>
  <si>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</si>
  <si>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</si>
  <si>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</si>
  <si>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</si>
  <si>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</si>
  <si>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</si>
  <si>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</si>
  <si>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</si>
  <si>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</si>
  <si>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</si>
  <si>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</si>
  <si>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</si>
  <si>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</si>
  <si>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</si>
  <si>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</si>
  <si>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</si>
  <si>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</si>
  <si>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</si>
  <si>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</si>
  <si>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</si>
  <si>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</si>
  <si>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</si>
  <si>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</si>
  <si>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</si>
  <si>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</si>
  <si>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</si>
  <si>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</si>
  <si>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</si>
  <si>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</si>
  <si>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</si>
  <si>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</si>
  <si>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</si>
  <si>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</si>
  <si>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</si>
  <si>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</si>
  <si>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</si>
  <si>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</si>
  <si>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</si>
  <si>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</si>
  <si>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</si>
  <si>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</si>
  <si>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</si>
  <si>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</si>
  <si>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</si>
  <si>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</si>
  <si>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</si>
  <si>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</si>
  <si>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</si>
  <si>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</si>
  <si>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</si>
  <si>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</si>
  <si>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</si>
  <si>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</si>
  <si>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</si>
  <si>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</si>
  <si>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</si>
  <si>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</si>
  <si>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</si>
  <si>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</si>
  <si>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</si>
  <si>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</si>
  <si>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</si>
  <si>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</si>
  <si>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</si>
  <si>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</si>
  <si>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</si>
  <si>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</si>
  <si>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</si>
  <si>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</si>
  <si>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</si>
  <si>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</si>
  <si>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</si>
  <si>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</si>
  <si>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</si>
  <si>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</si>
  <si>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</si>
  <si>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</si>
  <si>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</si>
  <si>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</si>
  <si>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</si>
  <si>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</si>
  <si>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</si>
  <si>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</si>
  <si>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</si>
  <si>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</si>
  <si>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</si>
  <si>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</si>
  <si>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</si>
  <si>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</si>
  <si>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</si>
  <si>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</si>
  <si>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</si>
  <si>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</si>
  <si>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</si>
  <si>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</si>
  <si>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</si>
  <si>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</si>
  <si>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</si>
  <si>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</si>
  <si>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</si>
  <si>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</si>
  <si>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</si>
  <si>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</si>
  <si>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</si>
  <si>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</si>
  <si>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</si>
  <si>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</si>
  <si>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</si>
  <si>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</si>
  <si>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</si>
  <si>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</si>
  <si>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</si>
  <si>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</si>
  <si>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</si>
  <si>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</si>
  <si>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</si>
  <si>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</si>
  <si>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</si>
  <si>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</si>
  <si>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</si>
  <si>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</si>
  <si>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</si>
  <si>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</si>
  <si>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</si>
  <si>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</si>
  <si>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</si>
  <si>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</si>
  <si>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</si>
  <si>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</si>
  <si>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</si>
  <si>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</si>
  <si>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</si>
  <si>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</si>
  <si>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</si>
  <si>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</si>
  <si>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</si>
  <si>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</si>
  <si>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</si>
  <si>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</si>
  <si>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</si>
  <si>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</si>
  <si>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</si>
  <si>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</si>
  <si>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</si>
  <si>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</si>
  <si>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</si>
  <si>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</si>
  <si>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</si>
  <si>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</si>
  <si>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</si>
  <si>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</si>
  <si>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</si>
  <si>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</si>
  <si>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</si>
  <si>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</si>
  <si>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</si>
  <si>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</si>
  <si>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</si>
  <si>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</si>
  <si>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</si>
  <si>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</si>
  <si>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</si>
  <si>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</si>
  <si>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</si>
  <si>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</si>
  <si>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</si>
  <si>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</si>
  <si>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</si>
  <si>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</si>
  <si>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</si>
  <si>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</si>
  <si>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</si>
  <si>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</si>
  <si>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</si>
  <si>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</si>
  <si>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</si>
  <si>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</si>
  <si>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</si>
  <si>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</si>
  <si>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</si>
  <si>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</si>
  <si>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</si>
  <si>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</si>
  <si>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</si>
  <si>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</si>
  <si>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</si>
  <si>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</si>
  <si>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</si>
  <si>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</si>
  <si>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</si>
  <si>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</si>
  <si>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</si>
  <si>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</si>
  <si>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</si>
  <si>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</si>
  <si>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</si>
  <si>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</si>
  <si>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</si>
  <si>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</si>
  <si>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</si>
  <si>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</si>
  <si>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</si>
  <si>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</si>
  <si>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</si>
  <si>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</si>
  <si>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</si>
  <si>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</si>
  <si>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</si>
  <si>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</si>
  <si>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</si>
  <si>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</si>
  <si>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</si>
  <si>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</si>
  <si>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</si>
  <si>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</si>
  <si>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</si>
  <si>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</si>
  <si>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</si>
  <si>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</si>
  <si>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</si>
  <si>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</si>
  <si>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</si>
  <si>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</si>
  <si>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</si>
  <si>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</si>
  <si>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</si>
  <si>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</si>
  <si>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</si>
  <si>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</si>
  <si>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</si>
  <si>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</si>
  <si>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</si>
  <si>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</si>
  <si>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</si>
  <si>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</si>
  <si>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</si>
  <si>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</si>
  <si>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</si>
  <si>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</si>
  <si>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</si>
  <si>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</si>
  <si>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</si>
  <si>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</si>
  <si>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</si>
  <si>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</si>
  <si>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</si>
  <si>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</si>
  <si>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</si>
  <si>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</si>
  <si>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</si>
  <si>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</si>
  <si>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</si>
  <si>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</si>
  <si>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</si>
  <si>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</si>
  <si>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</si>
  <si>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</si>
  <si>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</si>
  <si>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</si>
  <si>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</si>
  <si>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</si>
  <si>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</si>
  <si>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</si>
  <si>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</si>
  <si>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</si>
  <si>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</si>
  <si>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</si>
  <si>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</si>
  <si>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</si>
  <si>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</si>
  <si>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</si>
  <si>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</si>
  <si>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</si>
  <si>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</si>
  <si>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</si>
  <si>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</si>
  <si>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</si>
  <si>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</si>
  <si>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</si>
  <si>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</si>
  <si>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</si>
  <si>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</si>
  <si>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</si>
  <si>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</si>
  <si>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</si>
  <si>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</si>
  <si>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</si>
  <si>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</si>
  <si>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</si>
  <si>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</si>
  <si>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</si>
  <si>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</si>
  <si>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</si>
  <si>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</si>
  <si>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</si>
  <si>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</si>
  <si>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</si>
  <si>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</si>
  <si>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</si>
  <si>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</si>
  <si>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</si>
  <si>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</si>
  <si>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</si>
  <si>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</si>
  <si>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</si>
  <si>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</si>
  <si>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</si>
  <si>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</si>
  <si>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</si>
  <si>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</si>
  <si>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</si>
  <si>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</si>
  <si>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</si>
  <si>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</si>
  <si>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</si>
  <si>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</si>
  <si>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</si>
  <si>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</si>
  <si>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</si>
  <si>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</si>
  <si>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</si>
  <si>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</si>
  <si>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</si>
  <si>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</si>
  <si>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</si>
  <si>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</si>
  <si>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</si>
  <si>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</si>
  <si>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</si>
  <si>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</si>
  <si>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</si>
  <si>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</si>
  <si>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</si>
  <si>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</si>
  <si>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</si>
  <si>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</si>
  <si>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</si>
  <si>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</si>
  <si>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</si>
  <si>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</si>
  <si>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</si>
  <si>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</si>
  <si>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</si>
  <si>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</si>
  <si>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</si>
  <si>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</si>
  <si>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</si>
  <si>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</si>
  <si>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</si>
  <si>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</si>
  <si>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</si>
  <si>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</si>
  <si>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</si>
  <si>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</si>
  <si>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</si>
  <si>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</si>
  <si>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</si>
  <si>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</si>
  <si>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</si>
  <si>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</si>
  <si>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</si>
  <si>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</si>
  <si>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</si>
  <si>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</si>
  <si>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</si>
  <si>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</si>
  <si>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</si>
  <si>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</si>
  <si>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</si>
  <si>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</si>
  <si>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</si>
  <si>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</si>
  <si>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</si>
  <si>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</si>
  <si>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</si>
  <si>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</si>
  <si>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</si>
  <si>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</si>
  <si>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</si>
  <si>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</si>
  <si>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</si>
  <si>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</si>
  <si>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</si>
  <si>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</si>
  <si>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</si>
  <si>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</si>
  <si>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</si>
  <si>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</si>
  <si>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</si>
  <si>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</si>
  <si>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</si>
  <si>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</si>
  <si>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</si>
  <si>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</si>
  <si>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</si>
  <si>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</si>
  <si>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</si>
  <si>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</si>
  <si>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</si>
  <si>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</si>
  <si>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</si>
  <si>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</si>
  <si>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</si>
  <si>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</si>
  <si>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</si>
  <si>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</si>
  <si>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</si>
  <si>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</si>
  <si>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</si>
  <si>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</si>
  <si>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</si>
  <si>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</si>
  <si>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</si>
  <si>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</si>
  <si>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</si>
  <si>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</si>
  <si>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</si>
  <si>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</si>
  <si>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</si>
  <si>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</si>
  <si>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</si>
  <si>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</si>
  <si>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</si>
  <si>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</si>
  <si>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</si>
  <si>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</si>
  <si>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</si>
  <si>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</si>
  <si>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</si>
  <si>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</si>
  <si>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</si>
  <si>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</si>
  <si>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</si>
  <si>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</si>
  <si>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</si>
  <si>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</si>
  <si>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</si>
  <si>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</si>
  <si>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</si>
  <si>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</si>
  <si>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</si>
  <si>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</si>
  <si>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</si>
  <si>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</si>
  <si>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</si>
  <si>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</si>
  <si>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</si>
  <si>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</si>
  <si>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</si>
  <si>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</si>
  <si>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</si>
  <si>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</si>
  <si>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</si>
  <si>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</si>
  <si>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</si>
  <si>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</si>
  <si>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</si>
  <si>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</si>
  <si>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</si>
  <si>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</si>
  <si>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</si>
  <si>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</si>
  <si>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</si>
  <si>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</si>
  <si>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</si>
  <si>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</si>
  <si>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</si>
  <si>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</si>
  <si>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</si>
  <si>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</si>
  <si>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</si>
  <si>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</si>
  <si>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</si>
  <si>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</si>
  <si>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</si>
  <si>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</si>
  <si>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</si>
  <si>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</si>
  <si>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</si>
  <si>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</si>
  <si>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</si>
  <si>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</si>
  <si>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</si>
  <si>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</si>
  <si>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</si>
  <si>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</si>
  <si>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</si>
  <si>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</si>
  <si>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</si>
  <si>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</si>
  <si>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</si>
  <si>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</si>
  <si>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</si>
  <si>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</si>
  <si>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</si>
  <si>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</si>
  <si>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</si>
  <si>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</si>
  <si>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</si>
  <si>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</si>
  <si>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</si>
  <si>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</si>
  <si>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</si>
  <si>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</si>
  <si>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</si>
  <si>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</si>
  <si>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</si>
  <si>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</si>
  <si>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</si>
  <si>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</si>
  <si>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</si>
  <si>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</si>
  <si>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</si>
  <si>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</si>
  <si>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</si>
  <si>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</si>
  <si>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</si>
  <si>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</si>
  <si>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</si>
  <si>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</si>
  <si>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</si>
  <si>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</si>
  <si>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</si>
  <si>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</si>
  <si>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</si>
  <si>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</si>
  <si>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</si>
  <si>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</si>
  <si>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</si>
  <si>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</si>
  <si>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</si>
  <si>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</si>
  <si>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</si>
  <si>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</si>
  <si>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</si>
  <si>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</si>
  <si>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</si>
  <si>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</si>
  <si>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</si>
  <si>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</si>
  <si>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</si>
  <si>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</si>
  <si>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</si>
  <si>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</si>
  <si>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</si>
  <si>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</si>
  <si>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</si>
  <si>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</si>
  <si>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</si>
  <si>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</si>
  <si>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</si>
  <si>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</si>
  <si>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</si>
  <si>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</si>
  <si>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</si>
  <si>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</si>
  <si>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</si>
  <si>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</si>
  <si>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</si>
  <si>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</si>
  <si>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</si>
  <si>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</si>
  <si>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</si>
  <si>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</si>
  <si>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</si>
  <si>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</si>
  <si>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</si>
  <si>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</si>
  <si>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</si>
  <si>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</si>
  <si>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</si>
  <si>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</si>
  <si>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</si>
  <si>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</si>
  <si>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</si>
  <si>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</si>
  <si>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</si>
  <si>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</si>
  <si>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</si>
  <si>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</si>
  <si>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</si>
  <si>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</si>
  <si>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</si>
  <si>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</si>
  <si>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</si>
  <si>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</si>
  <si>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</si>
  <si>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</si>
  <si>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</si>
  <si>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</si>
  <si>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</si>
  <si>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</si>
  <si>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</si>
  <si>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</si>
  <si>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</si>
  <si>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</si>
  <si>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</si>
  <si>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</si>
  <si>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</si>
  <si>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</si>
  <si>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</si>
  <si>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</si>
  <si>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</si>
  <si>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</si>
  <si>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</si>
  <si>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</si>
  <si>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</si>
  <si>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</si>
  <si>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</si>
  <si>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</si>
  <si>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</si>
  <si>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</si>
  <si>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</si>
  <si>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</si>
  <si>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</si>
  <si>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</si>
  <si>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</si>
  <si>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</si>
  <si>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</si>
  <si>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</si>
  <si>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</si>
  <si>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</si>
  <si>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</si>
  <si>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</si>
  <si>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</si>
  <si>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</si>
  <si>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</si>
  <si>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</si>
  <si>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</si>
  <si>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</si>
  <si>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</si>
  <si>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</si>
  <si>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</si>
  <si>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</si>
  <si>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</si>
  <si>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</si>
  <si>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</si>
  <si>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</si>
  <si>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</si>
  <si>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</si>
  <si>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</si>
  <si>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</si>
  <si>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</si>
  <si>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</si>
  <si>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</si>
  <si>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</si>
  <si>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</si>
  <si>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</si>
  <si>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</si>
  <si>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</si>
  <si>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</si>
  <si>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</si>
  <si>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</si>
  <si>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</si>
  <si>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</si>
  <si>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</si>
  <si>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</si>
  <si>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</si>
  <si>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</si>
  <si>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</si>
  <si>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</si>
  <si>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</si>
  <si>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</si>
  <si>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</si>
  <si>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</si>
  <si>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</si>
  <si>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</si>
  <si>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</si>
  <si>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</si>
  <si>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</si>
  <si>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</si>
  <si>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</si>
  <si>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</si>
  <si>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</si>
  <si>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</si>
  <si>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</si>
  <si>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</si>
  <si>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</si>
  <si>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</si>
  <si>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</si>
  <si>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</si>
  <si>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</si>
  <si>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</si>
  <si>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</si>
  <si>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</si>
  <si>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</si>
  <si>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</si>
  <si>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</si>
  <si>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</si>
  <si>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</si>
  <si>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</si>
  <si>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</si>
  <si>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</si>
  <si>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</si>
  <si>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</si>
  <si>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</si>
  <si>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</si>
  <si>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</si>
  <si>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</si>
  <si>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</si>
  <si>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</si>
  <si>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</si>
  <si>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</si>
  <si>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</si>
  <si>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</si>
  <si>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</si>
  <si>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</si>
  <si>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</si>
  <si>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</si>
  <si>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</si>
  <si>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</si>
  <si>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</si>
  <si>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</si>
  <si>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</si>
  <si>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</si>
  <si>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</si>
  <si>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</si>
  <si>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</si>
  <si>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</si>
  <si>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</si>
  <si>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</si>
  <si>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</si>
  <si>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</si>
  <si>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</si>
  <si>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</si>
  <si>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</si>
  <si>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</si>
  <si>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</si>
  <si>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</si>
  <si>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</si>
  <si>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</si>
  <si>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</si>
  <si>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</si>
  <si>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</si>
  <si>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</si>
  <si>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</si>
  <si>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</si>
  <si>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</si>
  <si>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</si>
  <si>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</si>
  <si>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</si>
  <si>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</si>
  <si>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</si>
  <si>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</si>
  <si>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</si>
  <si>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</si>
  <si>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</si>
  <si>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</si>
  <si>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</si>
  <si>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</si>
  <si>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</si>
  <si>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</si>
  <si>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</si>
  <si>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</si>
  <si>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</si>
  <si>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</si>
  <si>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</si>
  <si>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</si>
  <si>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</si>
  <si>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</si>
  <si>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</si>
  <si>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</si>
  <si>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</si>
  <si>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</si>
  <si>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</si>
  <si>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</si>
  <si>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</si>
  <si>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</si>
  <si>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</si>
  <si>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</si>
  <si>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</si>
  <si>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</si>
  <si>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</si>
  <si>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</si>
  <si>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</si>
  <si>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</si>
  <si>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</si>
  <si>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</si>
  <si>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</si>
  <si>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</si>
  <si>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</si>
  <si>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</si>
  <si>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</si>
  <si>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</si>
  <si>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</si>
  <si>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</si>
  <si>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</si>
  <si>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</si>
  <si>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</si>
  <si>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</si>
  <si>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</si>
  <si>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</si>
  <si>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</si>
  <si>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</si>
  <si>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</si>
  <si>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</si>
  <si>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</si>
  <si>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</si>
  <si>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</si>
  <si>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</si>
  <si>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</si>
  <si>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</si>
  <si>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</si>
  <si>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</si>
  <si>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</si>
  <si>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</si>
  <si>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</si>
  <si>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</si>
  <si>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</si>
  <si>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</si>
  <si>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</si>
  <si>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</si>
  <si>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</si>
  <si>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</si>
  <si>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</si>
  <si>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</si>
  <si>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</si>
  <si>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</si>
  <si>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</si>
  <si>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</si>
  <si>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</si>
  <si>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</si>
  <si>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</si>
  <si>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</si>
  <si>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</si>
  <si>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</si>
  <si>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</si>
  <si>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</si>
  <si>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</si>
  <si>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</si>
  <si>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</si>
  <si>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</si>
  <si>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</si>
  <si>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</si>
  <si>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</si>
  <si>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</si>
  <si>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</si>
  <si>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</si>
  <si>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</si>
  <si>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</si>
  <si>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</si>
  <si>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</si>
  <si>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</si>
  <si>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</si>
  <si>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</si>
  <si>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</si>
  <si>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</si>
  <si>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</si>
  <si>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</si>
  <si>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</si>
  <si>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</si>
  <si>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</si>
  <si>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</si>
  <si>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</si>
  <si>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</si>
  <si>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</si>
  <si>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</si>
  <si>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</si>
  <si>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</si>
  <si>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</si>
  <si>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</si>
  <si>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</si>
  <si>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</si>
  <si>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</si>
  <si>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</si>
  <si>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</si>
  <si>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</si>
  <si>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</si>
  <si>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</si>
  <si>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</si>
  <si>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</si>
  <si>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</si>
  <si>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</si>
  <si>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</si>
  <si>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</si>
  <si>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</si>
  <si>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</si>
  <si>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</si>
  <si>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</si>
  <si>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</si>
  <si>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</si>
  <si>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</si>
  <si>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</si>
  <si>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</si>
  <si>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</si>
  <si>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</si>
  <si>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</si>
  <si>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</si>
  <si>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</si>
  <si>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</si>
  <si>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</si>
  <si>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</si>
  <si>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</si>
  <si>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</si>
  <si>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</si>
  <si>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</si>
  <si>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</si>
  <si>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</si>
  <si>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</si>
  <si>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</si>
  <si>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</si>
  <si>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</si>
  <si>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</si>
  <si>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</si>
  <si>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</si>
  <si>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</si>
  <si>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</si>
  <si>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</si>
  <si>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</si>
  <si>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</si>
  <si>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</si>
  <si>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</si>
  <si>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</si>
  <si>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</si>
  <si>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</si>
  <si>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</si>
  <si>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</si>
  <si>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</si>
  <si>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</si>
  <si>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</si>
  <si>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</si>
  <si>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</si>
  <si>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</si>
  <si>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</si>
  <si>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</si>
  <si>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</si>
  <si>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</si>
  <si>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</si>
  <si>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</si>
  <si>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</si>
  <si>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</si>
  <si>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</si>
  <si>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</si>
  <si>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</si>
  <si>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</si>
  <si>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</si>
  <si>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</si>
  <si>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</si>
  <si>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</si>
  <si>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</si>
  <si>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</si>
  <si>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</si>
  <si>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</si>
  <si>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</si>
  <si>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</si>
  <si>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</si>
  <si>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</si>
  <si>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</si>
  <si>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</si>
  <si>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</si>
  <si>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</si>
  <si>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</si>
  <si>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</si>
  <si>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</si>
  <si>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</si>
  <si>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</si>
  <si>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</si>
  <si>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</si>
  <si>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</si>
  <si>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</si>
  <si>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</si>
  <si>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</si>
  <si>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</si>
  <si>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</si>
  <si>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</si>
  <si>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</si>
  <si>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</si>
  <si>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</si>
  <si>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</si>
  <si>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</si>
  <si>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</si>
  <si>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</si>
  <si>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</si>
  <si>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</si>
  <si>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</si>
  <si>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</si>
  <si>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</si>
  <si>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</si>
  <si>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</si>
  <si>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</si>
  <si>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</si>
  <si>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</si>
  <si>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</si>
  <si>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</si>
  <si>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</si>
  <si>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</si>
  <si>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</si>
  <si>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</si>
  <si>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</si>
  <si>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</si>
  <si>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</si>
  <si>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</si>
  <si>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</si>
  <si>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</si>
  <si>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</si>
  <si>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</si>
  <si>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</si>
  <si>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</si>
  <si>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</si>
  <si>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</si>
  <si>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</si>
  <si>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</si>
  <si>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</si>
  <si>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</si>
  <si>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</si>
  <si>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</si>
  <si>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</si>
  <si>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</si>
  <si>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</si>
  <si>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</si>
  <si>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</si>
  <si>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</si>
  <si>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</si>
  <si>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</si>
  <si>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</si>
  <si>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</si>
  <si>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</si>
  <si>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</si>
  <si>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</si>
  <si>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</si>
  <si>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</si>
  <si>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</si>
  <si>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</si>
  <si>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</si>
  <si>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</si>
  <si>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</si>
  <si>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</si>
  <si>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</si>
  <si>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</si>
  <si>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</si>
  <si>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</si>
  <si>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</si>
  <si>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</si>
  <si>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</si>
  <si>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</si>
  <si>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</si>
  <si>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</si>
  <si>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</si>
  <si>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</si>
  <si>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</si>
  <si>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</si>
  <si>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</si>
  <si>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</si>
  <si>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</si>
  <si>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</si>
  <si>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</si>
  <si>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</si>
  <si>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</si>
  <si>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</si>
  <si>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</si>
  <si>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</si>
  <si>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</si>
  <si>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</si>
  <si>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</si>
  <si>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</si>
  <si>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</si>
  <si>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</si>
  <si>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</si>
  <si>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</si>
  <si>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</si>
  <si>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</si>
  <si>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</si>
  <si>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</si>
  <si>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</si>
  <si>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</si>
  <si>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</si>
  <si>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</si>
  <si>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</si>
  <si>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</si>
  <si>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</si>
  <si>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</si>
  <si>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</si>
  <si>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</si>
  <si>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</si>
  <si>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</si>
  <si>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</si>
  <si>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</si>
  <si>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</si>
  <si>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</si>
  <si>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</si>
  <si>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</si>
  <si>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</si>
  <si>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</si>
  <si>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</si>
  <si>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</si>
  <si>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</si>
  <si>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</si>
  <si>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</si>
  <si>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</si>
  <si>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</si>
  <si>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</si>
  <si>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</si>
  <si>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</si>
  <si>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</si>
  <si>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</si>
  <si>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</si>
  <si>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</si>
  <si>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</si>
  <si>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</si>
  <si>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</si>
  <si>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</si>
  <si>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</si>
  <si>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</si>
  <si>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</si>
  <si>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</si>
  <si>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</si>
  <si>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</si>
  <si>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</si>
  <si>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</si>
  <si>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</si>
  <si>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</si>
  <si>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</si>
  <si>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</si>
  <si>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</si>
  <si>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</si>
  <si>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</si>
  <si>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</si>
  <si>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</si>
  <si>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</si>
  <si>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</si>
  <si>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</si>
  <si>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</si>
  <si>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</si>
  <si>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</si>
  <si>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</si>
  <si>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</si>
  <si>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</si>
  <si>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</si>
  <si>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</si>
  <si>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</si>
  <si>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</si>
  <si>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</si>
  <si>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</si>
  <si>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</si>
  <si>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</si>
  <si>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</si>
  <si>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</si>
  <si>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</si>
  <si>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</si>
  <si>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</si>
  <si>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</si>
  <si>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</si>
  <si>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</si>
  <si>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</si>
  <si>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</si>
  <si>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</si>
  <si>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</si>
  <si>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</si>
  <si>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</si>
  <si>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</si>
  <si>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</si>
  <si>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</si>
  <si>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</si>
  <si>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</si>
  <si>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</si>
  <si>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</si>
  <si>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</si>
  <si>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</si>
  <si>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</si>
  <si>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</si>
  <si>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</si>
  <si>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</si>
  <si>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</si>
  <si>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</si>
  <si>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</si>
  <si>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</si>
  <si>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</si>
  <si>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</si>
  <si>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</si>
  <si>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</si>
  <si>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</si>
  <si>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</si>
  <si>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</si>
  <si>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</si>
  <si>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</si>
  <si>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</si>
  <si>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</si>
  <si>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</si>
  <si>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</si>
  <si>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</si>
  <si>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</si>
  <si>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</si>
  <si>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</si>
  <si>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</si>
  <si>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</si>
  <si>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</si>
  <si>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</si>
  <si>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</si>
  <si>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</si>
  <si>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</si>
  <si>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</si>
  <si>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</si>
  <si>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</si>
  <si>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</si>
  <si>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</si>
  <si>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</si>
  <si>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</si>
  <si>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</si>
  <si>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</si>
  <si>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</si>
  <si>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</si>
  <si>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</si>
  <si>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</si>
  <si>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</si>
  <si>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</si>
  <si>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</si>
  <si>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</si>
  <si>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</si>
  <si>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</si>
  <si>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</si>
  <si>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</si>
  <si>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</si>
  <si>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</si>
  <si>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</si>
  <si>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</si>
  <si>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</si>
  <si>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</si>
  <si>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</si>
  <si>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</si>
  <si>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</si>
  <si>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</si>
  <si>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</si>
  <si>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</si>
  <si>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</si>
  <si>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</si>
  <si>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</si>
  <si>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</si>
  <si>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</si>
  <si>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</si>
  <si>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</si>
  <si>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</si>
  <si>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</si>
  <si>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</si>
  <si>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</si>
  <si>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</si>
  <si>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</si>
  <si>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</si>
  <si>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</si>
  <si>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</si>
  <si>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</si>
  <si>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</si>
  <si>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</si>
  <si>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</si>
  <si>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</si>
  <si>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</si>
  <si>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</si>
  <si>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</si>
  <si>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</si>
  <si>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</si>
  <si>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</si>
  <si>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</si>
  <si>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</si>
  <si>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</si>
  <si>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</si>
  <si>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</si>
  <si>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</si>
  <si>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</si>
  <si>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</si>
  <si>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</si>
  <si>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</si>
  <si>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</si>
  <si>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</si>
  <si>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</si>
  <si>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</si>
  <si>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</si>
  <si>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</si>
  <si>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</si>
  <si>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</si>
  <si>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</si>
  <si>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</si>
  <si>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</si>
  <si>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</si>
  <si>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</si>
  <si>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</si>
  <si>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</si>
  <si>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</si>
  <si>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</si>
  <si>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</si>
  <si>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</si>
  <si>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</si>
  <si>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</si>
  <si>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</si>
  <si>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</si>
  <si>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</si>
  <si>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</si>
  <si>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</si>
  <si>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</si>
  <si>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</si>
  <si>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</si>
  <si>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</si>
  <si>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</si>
  <si>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</si>
  <si>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</si>
  <si>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</si>
  <si>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</si>
  <si>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</si>
  <si>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</si>
  <si>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</si>
  <si>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</si>
  <si>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</si>
  <si>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</si>
  <si>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</si>
  <si>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</si>
  <si>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</si>
  <si>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</si>
  <si>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</si>
  <si>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</si>
  <si>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</si>
  <si>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</si>
  <si>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</si>
  <si>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</si>
  <si>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</si>
  <si>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</si>
  <si>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</si>
  <si>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</si>
  <si>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</si>
  <si>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</si>
  <si>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</si>
  <si>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</si>
  <si>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</si>
  <si>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</si>
  <si>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</si>
  <si>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</si>
  <si>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</si>
  <si>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</si>
  <si>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</si>
  <si>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</si>
  <si>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</si>
  <si>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</si>
  <si>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</si>
  <si>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</si>
  <si>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</si>
  <si>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</si>
  <si>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</si>
  <si>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</si>
  <si>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</si>
  <si>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</si>
  <si>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</si>
  <si>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</si>
  <si>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</si>
  <si>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</si>
  <si>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</si>
  <si>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</si>
  <si>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</si>
  <si>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</si>
  <si>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</si>
  <si>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</si>
  <si>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</si>
  <si>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</si>
  <si>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</si>
  <si>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</si>
  <si>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</si>
  <si>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</si>
  <si>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</si>
  <si>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</si>
  <si>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</si>
  <si>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</si>
  <si>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</si>
  <si>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</si>
  <si>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</si>
  <si>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</si>
  <si>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</si>
  <si>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</si>
  <si>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</si>
  <si>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</si>
  <si>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</si>
  <si>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</si>
  <si>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</si>
  <si>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</si>
  <si>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</si>
  <si>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</si>
  <si>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</si>
  <si>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</si>
  <si>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</si>
  <si>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</si>
  <si>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</si>
  <si>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</si>
  <si>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</si>
  <si>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</si>
  <si>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</si>
  <si>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</si>
  <si>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</si>
  <si>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</si>
  <si>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</si>
  <si>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</si>
  <si>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</si>
  <si>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</si>
  <si>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</si>
  <si>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</si>
  <si>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</si>
  <si>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</si>
  <si>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</si>
  <si>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</si>
  <si>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</si>
  <si>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</si>
  <si>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</si>
  <si>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</si>
  <si>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</si>
  <si>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</si>
  <si>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</si>
  <si>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</si>
  <si>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</si>
  <si>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</si>
  <si>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</si>
  <si>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</si>
  <si>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</si>
  <si>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</si>
  <si>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</si>
  <si>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</si>
  <si>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</si>
  <si>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</si>
  <si>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</si>
  <si>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</si>
  <si>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</si>
  <si>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</si>
  <si>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</si>
  <si>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</si>
  <si>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</si>
  <si>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</si>
  <si>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</si>
  <si>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</si>
  <si>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</si>
  <si>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</si>
  <si>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</si>
  <si>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</si>
  <si>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</si>
  <si>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</si>
  <si>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</si>
  <si>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</si>
  <si>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</si>
  <si>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</si>
  <si>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</si>
  <si>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</si>
  <si>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</si>
  <si>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</si>
  <si>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</si>
  <si>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</si>
  <si>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</si>
  <si>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</si>
  <si>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</si>
  <si>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</si>
  <si>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</si>
  <si>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</si>
  <si>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</si>
  <si>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</si>
  <si>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</si>
  <si>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</si>
  <si>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</si>
  <si>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</si>
  <si>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</si>
  <si>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</si>
  <si>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</si>
  <si>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</si>
  <si>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</si>
  <si>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</si>
  <si>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</si>
  <si>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</si>
  <si>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</si>
  <si>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</si>
  <si>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</si>
  <si>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</si>
  <si>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</si>
  <si>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</si>
  <si>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</si>
  <si>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</si>
  <si>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</si>
  <si>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</si>
  <si>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</si>
  <si>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</si>
  <si>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</si>
  <si>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</si>
  <si>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</si>
  <si>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</si>
  <si>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</si>
  <si>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</si>
  <si>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</si>
  <si>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</si>
  <si>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</si>
  <si>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</si>
  <si>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</si>
  <si>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</si>
  <si>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</si>
  <si>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</si>
  <si>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</si>
  <si>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</si>
  <si>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</si>
  <si>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</si>
  <si>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</si>
  <si>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</si>
  <si>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</si>
  <si>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</si>
  <si>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</si>
  <si>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</si>
  <si>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</si>
  <si>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</si>
  <si>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</si>
  <si>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</si>
  <si>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</si>
  <si>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</si>
  <si>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</si>
  <si>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</si>
  <si>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</si>
  <si>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</si>
  <si>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</si>
  <si>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</si>
  <si>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</si>
  <si>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</si>
  <si>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</si>
  <si>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</si>
  <si>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</si>
  <si>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</si>
  <si>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</si>
  <si>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</si>
  <si>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</si>
  <si>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</si>
  <si>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</si>
  <si>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</si>
  <si>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</si>
  <si>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</si>
  <si>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</si>
  <si>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</si>
  <si>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</si>
  <si>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</si>
  <si>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</si>
  <si>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</si>
  <si>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</si>
  <si>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</si>
  <si>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</si>
  <si>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</si>
  <si>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</si>
  <si>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</si>
  <si>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</si>
  <si>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</si>
  <si>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</si>
  <si>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</si>
  <si>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</si>
  <si>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</si>
  <si>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</si>
  <si>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</si>
  <si>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</si>
  <si>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</si>
  <si>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</si>
  <si>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</si>
  <si>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</si>
  <si>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</si>
  <si>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</si>
  <si>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</si>
  <si>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</si>
  <si>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</si>
  <si>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</si>
  <si>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</si>
  <si>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</si>
  <si>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</si>
  <si>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</si>
  <si>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</si>
  <si>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</si>
  <si>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</si>
  <si>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</si>
  <si>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</si>
  <si>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</si>
  <si>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</si>
  <si>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</si>
  <si>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</si>
  <si>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</si>
  <si>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</si>
  <si>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</si>
  <si>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</si>
  <si>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</si>
  <si>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</si>
  <si>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</si>
  <si>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</si>
  <si>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</si>
  <si>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</si>
  <si>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</si>
  <si>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</si>
  <si>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</si>
  <si>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</si>
  <si>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</si>
  <si>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</si>
  <si>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</si>
  <si>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</si>
  <si>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</si>
  <si>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</si>
  <si>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</si>
  <si>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</si>
  <si>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</si>
  <si>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</si>
  <si>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</si>
  <si>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</si>
  <si>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</si>
  <si>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</si>
  <si>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</si>
  <si>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</si>
  <si>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</si>
  <si>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</si>
  <si>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</si>
  <si>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</si>
  <si>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</si>
  <si>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</si>
  <si>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</si>
  <si>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</si>
  <si>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</si>
  <si>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</si>
  <si>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</si>
  <si>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</si>
  <si>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</si>
  <si>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</si>
  <si>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</si>
  <si>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</si>
  <si>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</si>
  <si>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</si>
  <si>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</si>
  <si>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</si>
  <si>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</si>
  <si>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</si>
  <si>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</si>
  <si>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</si>
  <si>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</si>
  <si>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</si>
  <si>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</si>
  <si>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</si>
  <si>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</si>
  <si>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</si>
  <si>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</si>
  <si>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</si>
  <si>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</si>
  <si>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</si>
  <si>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</si>
  <si>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</si>
  <si>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</si>
  <si>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</si>
  <si>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</si>
  <si>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</si>
  <si>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</si>
  <si>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</si>
  <si>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</si>
  <si>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</si>
  <si>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</si>
  <si>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</si>
  <si>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</si>
  <si>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</si>
  <si>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</si>
  <si>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</si>
  <si>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</si>
  <si>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</si>
  <si>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</si>
  <si>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</si>
  <si>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</si>
  <si>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</si>
  <si>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</si>
  <si>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</si>
  <si>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</si>
  <si>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</si>
  <si>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</si>
  <si>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</si>
  <si>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</si>
  <si>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</si>
  <si>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</si>
  <si>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</si>
  <si>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</si>
  <si>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</si>
  <si>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</si>
  <si>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</si>
  <si>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</si>
  <si>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</si>
  <si>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</si>
  <si>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</si>
  <si>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</si>
  <si>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</si>
  <si>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</si>
  <si>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</si>
  <si>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</si>
  <si>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</si>
  <si>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</si>
  <si>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</si>
  <si>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</si>
  <si>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</si>
  <si>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</si>
  <si>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</si>
  <si>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</si>
  <si>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</si>
  <si>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</si>
  <si>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</si>
  <si>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</si>
  <si>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</si>
  <si>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</si>
  <si>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</si>
  <si>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</si>
  <si>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</si>
  <si>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</si>
  <si>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</si>
  <si>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</si>
  <si>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</si>
  <si>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</si>
  <si>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</si>
  <si>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</si>
  <si>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</si>
  <si>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</si>
  <si>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</si>
  <si>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</si>
  <si>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</si>
  <si>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</si>
  <si>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</si>
  <si>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</si>
  <si>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</si>
  <si>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</si>
  <si>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</si>
  <si>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</si>
  <si>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</si>
  <si>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</si>
  <si>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</si>
  <si>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</si>
  <si>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</si>
  <si>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</si>
  <si>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</si>
  <si>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</si>
  <si>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</si>
  <si>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</si>
  <si>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</si>
  <si>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</si>
  <si>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</si>
  <si>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</si>
  <si>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</si>
  <si>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</si>
  <si>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</si>
  <si>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</si>
  <si>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</si>
  <si>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</si>
  <si>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</si>
  <si>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</si>
  <si>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</si>
  <si>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</si>
  <si>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</si>
  <si>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</si>
  <si>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</si>
  <si>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</si>
  <si>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</si>
  <si>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</si>
  <si>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</si>
  <si>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</si>
  <si>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</si>
  <si>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</si>
  <si>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</si>
  <si>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</si>
  <si>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</si>
  <si>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</si>
  <si>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</si>
  <si>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</si>
  <si>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</si>
  <si>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</si>
  <si>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</si>
  <si>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</si>
  <si>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</si>
  <si>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</si>
  <si>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</si>
  <si>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</si>
  <si>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</si>
  <si>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</si>
  <si>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</si>
  <si>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</si>
  <si>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</si>
  <si>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</si>
  <si>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</si>
  <si>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</si>
  <si>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</si>
  <si>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</si>
  <si>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</si>
  <si>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</si>
  <si>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</si>
  <si>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</si>
  <si>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</si>
  <si>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</si>
  <si>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</si>
  <si>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</si>
  <si>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</si>
  <si>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</si>
  <si>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</si>
  <si>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</si>
  <si>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</si>
  <si>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</si>
  <si>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</si>
  <si>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</si>
  <si>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</si>
  <si>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</si>
  <si>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</si>
  <si>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</si>
  <si>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</si>
  <si>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</si>
  <si>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</si>
  <si>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</si>
  <si>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</si>
  <si>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</si>
  <si>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</si>
  <si>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</si>
  <si>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</si>
  <si>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</si>
  <si>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</si>
  <si>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</si>
  <si>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</si>
  <si>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</si>
  <si>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</si>
  <si>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</si>
  <si>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</si>
  <si>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</si>
  <si>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</si>
  <si>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</si>
  <si>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</si>
  <si>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</si>
  <si>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</si>
  <si>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</si>
  <si>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</si>
  <si>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</si>
  <si>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</si>
  <si>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</si>
  <si>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</si>
  <si>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</si>
  <si>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</si>
  <si>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</si>
  <si>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</si>
  <si>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</si>
  <si>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</si>
  <si>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</si>
  <si>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</si>
  <si>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</si>
  <si>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</si>
  <si>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</si>
  <si>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</si>
  <si>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</si>
  <si>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</si>
  <si>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</si>
  <si>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</si>
  <si>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</si>
  <si>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</si>
  <si>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</si>
  <si>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</si>
  <si>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</si>
  <si>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</si>
  <si>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</si>
  <si>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</si>
  <si>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</si>
  <si>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</si>
  <si>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</si>
  <si>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</si>
  <si>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</si>
  <si>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</si>
  <si>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</si>
  <si>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</si>
  <si>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</si>
  <si>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</si>
  <si>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</si>
  <si>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</si>
  <si>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</si>
  <si>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</si>
  <si>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</si>
  <si>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</si>
  <si>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</si>
  <si>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</si>
  <si>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</si>
  <si>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</si>
  <si>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</si>
  <si>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</si>
  <si>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</si>
  <si>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</si>
  <si>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</si>
  <si>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</si>
  <si>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</si>
  <si>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</si>
  <si>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</si>
  <si>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</si>
  <si>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</si>
  <si>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</si>
  <si>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</si>
  <si>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</si>
  <si>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</si>
  <si>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</si>
  <si>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</si>
  <si>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</si>
  <si>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</si>
  <si>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</si>
  <si>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</si>
  <si>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</si>
  <si>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</si>
  <si>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</si>
  <si>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</si>
  <si>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</si>
  <si>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</si>
  <si>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</si>
  <si>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</si>
  <si>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</si>
  <si>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</si>
  <si>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</si>
  <si>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</si>
  <si>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</si>
  <si>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</si>
  <si>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</si>
  <si>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</si>
  <si>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</si>
  <si>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</si>
  <si>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</si>
  <si>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</si>
  <si>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</si>
  <si>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</si>
  <si>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</si>
  <si>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</si>
  <si>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</si>
  <si>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</si>
  <si>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</si>
  <si>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</si>
  <si>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</si>
  <si>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</si>
  <si>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</si>
  <si>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</si>
  <si>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</si>
  <si>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</si>
  <si>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</si>
  <si>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</si>
  <si>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</si>
  <si>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</si>
  <si>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</si>
  <si>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</si>
  <si>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</si>
  <si>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</si>
  <si>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</si>
  <si>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</si>
  <si>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</si>
  <si>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</si>
  <si>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</si>
  <si>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</si>
  <si>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</si>
  <si>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</si>
  <si>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</si>
  <si>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</si>
  <si>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</si>
  <si>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</si>
  <si>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</si>
  <si>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</si>
  <si>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</si>
  <si>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</si>
  <si>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</si>
  <si>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</si>
  <si>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</si>
  <si>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</si>
  <si>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</si>
  <si>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</si>
  <si>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</si>
  <si>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</si>
  <si>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</si>
  <si>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</si>
  <si>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</si>
  <si>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</si>
  <si>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</si>
  <si>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</si>
  <si>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</si>
  <si>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</si>
  <si>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</si>
  <si>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</si>
  <si>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</si>
  <si>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</si>
  <si>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</si>
  <si>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</si>
  <si>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</si>
  <si>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</si>
  <si>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</si>
  <si>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</si>
  <si>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</si>
  <si>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</si>
  <si>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</si>
  <si>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</si>
  <si>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</si>
  <si>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</si>
  <si>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</si>
  <si>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</si>
  <si>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</si>
  <si>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</si>
  <si>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</si>
  <si>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</si>
  <si>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</si>
  <si>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</si>
  <si>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</si>
  <si>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</si>
  <si>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</si>
  <si>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</si>
  <si>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</si>
  <si>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</si>
  <si>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</si>
  <si>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</si>
  <si>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</si>
  <si>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</si>
  <si>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</si>
  <si>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</si>
  <si>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</si>
  <si>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</si>
  <si>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</si>
  <si>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</si>
  <si>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</si>
  <si>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</si>
  <si>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</si>
  <si>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</si>
  <si>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</si>
  <si>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</si>
  <si>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</si>
  <si>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</si>
  <si>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</si>
  <si>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</si>
  <si>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</si>
  <si>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</si>
  <si>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</si>
  <si>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</si>
  <si>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</si>
  <si>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</si>
  <si>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</si>
  <si>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</si>
  <si>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</si>
  <si>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</si>
  <si>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</si>
  <si>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</si>
  <si>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</si>
  <si>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</si>
  <si>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</si>
  <si>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</si>
  <si>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</si>
  <si>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</si>
  <si>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</si>
  <si>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</si>
  <si>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</si>
  <si>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</si>
  <si>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</si>
  <si>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</si>
  <si>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</si>
  <si>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</si>
  <si>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</si>
  <si>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</si>
  <si>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</si>
  <si>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</si>
  <si>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</si>
  <si>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</si>
  <si>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</si>
  <si>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</si>
  <si>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</si>
  <si>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</si>
  <si>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</si>
  <si>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</si>
  <si>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</si>
  <si>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</si>
  <si>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</si>
  <si>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</si>
  <si>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</si>
  <si>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</si>
  <si>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</si>
  <si>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</si>
  <si>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</si>
  <si>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</si>
  <si>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</si>
  <si>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</si>
  <si>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</si>
  <si>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</si>
  <si>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</si>
  <si>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</si>
  <si>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</si>
  <si>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</si>
  <si>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</si>
  <si>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</si>
  <si>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</si>
  <si>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</si>
  <si>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</si>
  <si>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</si>
  <si>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</si>
  <si>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</si>
  <si>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</si>
  <si>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</si>
  <si>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</si>
  <si>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</si>
  <si>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</si>
  <si>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</si>
  <si>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</si>
  <si>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</si>
  <si>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</si>
  <si>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</si>
  <si>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</si>
  <si>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</si>
  <si>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</si>
  <si>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</si>
  <si>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</si>
  <si>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</si>
  <si>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</si>
  <si>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</si>
  <si>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</si>
  <si>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</si>
  <si>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</si>
  <si>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</si>
  <si>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</si>
  <si>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</si>
  <si>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</si>
  <si>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</si>
  <si>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</si>
  <si>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</si>
  <si>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</si>
  <si>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</si>
  <si>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</si>
  <si>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</si>
  <si>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</si>
  <si>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</si>
  <si>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</si>
  <si>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</si>
  <si>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</si>
  <si>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</si>
  <si>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</si>
  <si>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</si>
  <si>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</si>
  <si>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</si>
  <si>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</si>
  <si>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</si>
  <si>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</si>
  <si>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</si>
  <si>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</si>
  <si>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</si>
  <si>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</si>
  <si>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</si>
  <si>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</si>
  <si>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</si>
  <si>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</si>
  <si>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</si>
  <si>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</si>
  <si>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</si>
  <si>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</si>
  <si>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</si>
  <si>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</si>
  <si>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</si>
  <si>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</si>
  <si>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</si>
  <si>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</si>
  <si>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</si>
  <si>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</si>
  <si>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</si>
  <si>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</si>
  <si>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</si>
  <si>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</si>
  <si>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</si>
  <si>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</si>
  <si>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</si>
  <si>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</si>
  <si>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</si>
  <si>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</si>
  <si>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</si>
  <si>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</si>
  <si>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</si>
  <si>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</si>
  <si>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</si>
  <si>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</si>
  <si>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</si>
  <si>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</si>
  <si>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</si>
  <si>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</si>
  <si>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</si>
  <si>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</si>
  <si>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</si>
  <si>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</si>
  <si>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</si>
  <si>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</si>
  <si>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</si>
  <si>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</si>
  <si>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</si>
  <si>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</si>
  <si>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</si>
  <si>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</si>
  <si>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</si>
  <si>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</si>
  <si>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</si>
  <si>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</si>
  <si>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</si>
  <si>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</si>
  <si>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</si>
  <si>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</si>
  <si>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</si>
  <si>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</si>
  <si>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</si>
  <si>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</si>
  <si>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</si>
  <si>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</si>
  <si>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</si>
  <si>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</si>
  <si>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</si>
  <si>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</si>
  <si>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</si>
  <si>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</si>
  <si>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</si>
  <si>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</si>
  <si>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</si>
  <si>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</si>
  <si>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</si>
  <si>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</si>
  <si>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</si>
  <si>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</si>
  <si>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</si>
  <si>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</si>
  <si>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</si>
  <si>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</si>
  <si>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</si>
  <si>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</si>
  <si>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</si>
  <si>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</si>
  <si>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</si>
  <si>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</si>
  <si>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</si>
  <si>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</si>
  <si>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</si>
  <si>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</si>
  <si>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</si>
  <si>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</si>
  <si>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</si>
  <si>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</si>
  <si>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</si>
  <si>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</si>
  <si>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</si>
  <si>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</si>
  <si>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</si>
  <si>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</si>
  <si>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</si>
  <si>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</si>
  <si>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</si>
  <si>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</si>
  <si>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</si>
  <si>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</si>
  <si>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</si>
  <si>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</si>
  <si>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</si>
  <si>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</si>
  <si>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</si>
  <si>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</si>
  <si>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</si>
  <si>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</si>
  <si>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</si>
  <si>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</si>
  <si>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</si>
  <si>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</si>
  <si>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</si>
  <si>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</si>
  <si>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</si>
  <si>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</si>
  <si>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</si>
  <si>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</si>
  <si>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</si>
  <si>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</si>
  <si>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</si>
  <si>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</si>
  <si>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</si>
  <si>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</si>
  <si>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</si>
  <si>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</si>
  <si>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</si>
  <si>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</si>
  <si>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</si>
  <si>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</si>
  <si>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</si>
  <si>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</si>
  <si>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</si>
  <si>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</si>
  <si>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</si>
  <si>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</si>
  <si>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</si>
  <si>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</si>
  <si>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</si>
  <si>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</si>
  <si>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</si>
  <si>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</si>
  <si>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</si>
  <si>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</si>
  <si>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</si>
  <si>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</si>
  <si>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</si>
  <si>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</si>
  <si>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</si>
  <si>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</si>
  <si>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</si>
  <si>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</si>
  <si>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</si>
  <si>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</si>
  <si>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</si>
  <si>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</si>
  <si>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</si>
  <si>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</si>
  <si>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</si>
  <si>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</si>
  <si>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</si>
  <si>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</si>
  <si>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</si>
  <si>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</si>
  <si>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</si>
  <si>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</si>
  <si>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</si>
  <si>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</si>
  <si>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</si>
  <si>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</si>
  <si>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</si>
  <si>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</si>
  <si>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</si>
  <si>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</si>
  <si>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</si>
  <si>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</si>
  <si>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</si>
  <si>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</si>
  <si>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</si>
  <si>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</si>
  <si>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</si>
  <si>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</si>
  <si>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</si>
  <si>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</si>
  <si>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</si>
  <si>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</si>
  <si>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</si>
  <si>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</si>
  <si>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</si>
  <si>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</si>
  <si>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</si>
  <si>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</si>
  <si>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</si>
  <si>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</si>
  <si>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</si>
  <si>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</si>
  <si>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</si>
  <si>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</si>
  <si>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</si>
  <si>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</si>
  <si>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</si>
  <si>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</si>
  <si>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</si>
  <si>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</si>
  <si>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</si>
  <si>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</si>
  <si>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</si>
  <si>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</si>
  <si>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</si>
  <si>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</si>
  <si>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</si>
  <si>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</si>
  <si>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</si>
  <si>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</si>
  <si>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</si>
  <si>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</si>
  <si>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</si>
  <si>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</si>
  <si>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</si>
  <si>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</si>
  <si>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</si>
  <si>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</si>
  <si>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</si>
  <si>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</si>
  <si>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</si>
  <si>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</si>
  <si>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</si>
  <si>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</si>
  <si>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</si>
  <si>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</si>
  <si>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</si>
  <si>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</si>
  <si>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</si>
  <si>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</si>
  <si>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</si>
  <si>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</si>
  <si>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</si>
  <si>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</si>
  <si>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</si>
  <si>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</si>
  <si>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</si>
  <si>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</si>
  <si>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</si>
  <si>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</si>
  <si>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</si>
  <si>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</si>
  <si>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</si>
  <si>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</si>
  <si>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</si>
  <si>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</si>
  <si>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</si>
  <si>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</si>
  <si>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</si>
  <si>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</si>
  <si>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</si>
  <si>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</si>
  <si>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</si>
  <si>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</si>
  <si>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</si>
  <si>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</si>
  <si>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</si>
  <si>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</si>
  <si>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</si>
  <si>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</si>
  <si>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</si>
  <si>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</si>
  <si>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</si>
  <si>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</si>
  <si>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</si>
  <si>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</si>
  <si>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</si>
  <si>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</si>
  <si>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</si>
  <si>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</si>
  <si>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</si>
  <si>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</si>
  <si>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</si>
  <si>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</si>
  <si>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</si>
  <si>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</si>
  <si>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</si>
  <si>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</si>
  <si>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</si>
  <si>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</si>
  <si>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</si>
  <si>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</si>
  <si>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</si>
  <si>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</si>
  <si>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</si>
  <si>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</si>
  <si>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</si>
  <si>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</si>
  <si>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</si>
  <si>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</si>
  <si>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</si>
  <si>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</si>
  <si>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</si>
  <si>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</si>
  <si>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</si>
  <si>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</si>
  <si>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</si>
  <si>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</si>
  <si>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</si>
  <si>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</si>
  <si>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</si>
  <si>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</si>
  <si>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</si>
  <si>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</si>
  <si>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</si>
  <si>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</si>
  <si>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</si>
  <si>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</si>
  <si>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</si>
  <si>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</si>
  <si>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</si>
  <si>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</si>
  <si>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</si>
  <si>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</si>
  <si>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</si>
  <si>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</si>
  <si>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</si>
  <si>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</si>
  <si>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</si>
  <si>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</si>
  <si>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</si>
  <si>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</si>
  <si>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</si>
  <si>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</si>
  <si>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</si>
  <si>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</si>
  <si>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</si>
  <si>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</si>
  <si>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</si>
  <si>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</si>
  <si>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</si>
  <si>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</si>
  <si>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</si>
  <si>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</si>
  <si>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</si>
  <si>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</si>
  <si>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</si>
  <si>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</si>
  <si>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</si>
  <si>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</si>
  <si>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</si>
  <si>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</si>
  <si>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</si>
  <si>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</si>
  <si>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</si>
  <si>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</si>
  <si>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</si>
  <si>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</si>
  <si>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</si>
  <si>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</si>
  <si>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</si>
  <si>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</si>
  <si>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</si>
  <si>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</si>
  <si>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</si>
  <si>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</si>
  <si>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</si>
  <si>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</si>
  <si>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</si>
  <si>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</si>
  <si>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</si>
  <si>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</si>
  <si>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</si>
  <si>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</si>
  <si>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</si>
  <si>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</si>
  <si>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</si>
  <si>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</si>
  <si>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</si>
  <si>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</si>
  <si>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</si>
  <si>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</si>
  <si>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</si>
  <si>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</si>
  <si>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</si>
  <si>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</si>
  <si>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</si>
  <si>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</si>
  <si>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</si>
  <si>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</si>
  <si>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</si>
  <si>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</si>
  <si>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</si>
  <si>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</si>
  <si>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</si>
  <si>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</si>
  <si>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</si>
  <si>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</si>
  <si>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</si>
  <si>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</si>
  <si>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</si>
  <si>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</si>
  <si>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</si>
  <si>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</si>
  <si>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</si>
  <si>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</si>
  <si>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</si>
  <si>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</si>
  <si>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</si>
  <si>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</si>
  <si>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</si>
  <si>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</si>
  <si>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</si>
  <si>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</si>
  <si>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</si>
  <si>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</si>
  <si>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</si>
  <si>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</si>
  <si>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</si>
  <si>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</si>
  <si>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</si>
  <si>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</si>
  <si>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</si>
  <si>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</si>
  <si>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</si>
  <si>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</si>
  <si>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</si>
  <si>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</si>
  <si>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</si>
  <si>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</si>
  <si>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</si>
  <si>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</si>
  <si>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</si>
  <si>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</si>
  <si>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</si>
  <si>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</si>
  <si>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</si>
  <si>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</si>
  <si>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</si>
  <si>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</si>
  <si>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</si>
  <si>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</si>
  <si>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</si>
  <si>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</si>
  <si>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</si>
  <si>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</si>
  <si>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</si>
  <si>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</si>
  <si>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</si>
  <si>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</si>
  <si>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</si>
  <si>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</si>
  <si>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</si>
  <si>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</si>
  <si>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</si>
  <si>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</si>
  <si>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</si>
  <si>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</si>
  <si>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</si>
  <si>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</si>
  <si>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</si>
  <si>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</si>
  <si>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</si>
  <si>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</si>
  <si>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</si>
  <si>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</si>
  <si>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</si>
  <si>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</si>
  <si>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</si>
  <si>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</si>
  <si>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</si>
  <si>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</si>
  <si>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</si>
  <si>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</si>
  <si>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</si>
  <si>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</si>
  <si>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</si>
  <si>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</si>
  <si>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</si>
  <si>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</si>
  <si>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</si>
  <si>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</si>
  <si>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</si>
  <si>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</si>
  <si>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</si>
  <si>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</si>
  <si>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</si>
  <si>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</si>
  <si>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</si>
  <si>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</si>
  <si>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</si>
  <si>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</si>
  <si>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</si>
  <si>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</si>
  <si>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</si>
  <si>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</si>
  <si>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</si>
  <si>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</si>
  <si>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</si>
  <si>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</si>
  <si>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</si>
  <si>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</si>
  <si>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</si>
  <si>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</si>
  <si>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</si>
  <si>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</si>
  <si>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</si>
  <si>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</si>
  <si>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</si>
  <si>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</si>
  <si>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</si>
  <si>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</si>
  <si>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</si>
  <si>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</si>
  <si>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</si>
  <si>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</si>
  <si>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</si>
  <si>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</si>
  <si>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</si>
  <si>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</si>
  <si>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</si>
  <si>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</si>
  <si>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</si>
  <si>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</si>
  <si>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</si>
  <si>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</si>
  <si>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</si>
  <si>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</si>
  <si>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</si>
  <si>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</si>
  <si>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</si>
  <si>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</si>
  <si>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</si>
  <si>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</si>
  <si>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</si>
  <si>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</si>
  <si>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</si>
  <si>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</si>
  <si>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</si>
  <si>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</si>
  <si>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</si>
  <si>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</si>
  <si>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</si>
  <si>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</si>
  <si>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</si>
  <si>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</si>
  <si>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</si>
  <si>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</si>
  <si>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</si>
  <si>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</si>
  <si>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</si>
  <si>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</si>
  <si>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</si>
  <si>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</si>
  <si>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</si>
  <si>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</si>
  <si>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</si>
  <si>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</si>
  <si>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</si>
  <si>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</si>
  <si>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</si>
  <si>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</si>
  <si>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</si>
  <si>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</si>
  <si>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</si>
  <si>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</si>
  <si>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</si>
  <si>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</si>
  <si>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</si>
  <si>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</si>
  <si>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</si>
  <si>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</si>
  <si>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</si>
  <si>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</si>
  <si>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</si>
  <si>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</si>
  <si>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</si>
  <si>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</si>
  <si>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</si>
  <si>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</si>
  <si>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</si>
  <si>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</si>
  <si>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</si>
  <si>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</si>
  <si>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</si>
  <si>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</si>
  <si>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</si>
  <si>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</si>
  <si>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</si>
  <si>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</si>
  <si>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</si>
  <si>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</si>
  <si>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</si>
  <si>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</si>
  <si>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</si>
  <si>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</si>
  <si>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</si>
  <si>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</si>
  <si>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</si>
  <si>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</si>
  <si>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</si>
  <si>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</si>
  <si>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</si>
  <si>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</si>
  <si>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</si>
  <si>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</si>
  <si>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</si>
  <si>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</si>
  <si>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</si>
  <si>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</si>
  <si>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</si>
  <si>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</si>
  <si>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</si>
  <si>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</si>
  <si>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</si>
  <si>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</si>
  <si>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</si>
  <si>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</si>
  <si>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</si>
  <si>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</si>
  <si>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</si>
  <si>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</si>
  <si>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</si>
  <si>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</si>
  <si>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</si>
  <si>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</si>
  <si>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</si>
  <si>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</si>
  <si>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</si>
  <si>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</si>
  <si>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</si>
  <si>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</si>
  <si>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</si>
  <si>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</si>
  <si>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</si>
  <si>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</si>
  <si>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</si>
  <si>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</si>
  <si>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</si>
  <si>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</si>
  <si>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</si>
  <si>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</si>
  <si>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</si>
  <si>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</si>
  <si>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</si>
  <si>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</si>
  <si>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</si>
  <si>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</si>
  <si>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</si>
  <si>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</si>
  <si>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</si>
  <si>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</si>
  <si>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</si>
  <si>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</si>
  <si>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</si>
  <si>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</si>
  <si>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</si>
  <si>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</si>
  <si>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</si>
  <si>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</si>
  <si>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</si>
  <si>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</si>
  <si>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</si>
  <si>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</si>
  <si>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</si>
  <si>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</si>
  <si>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</si>
  <si>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</si>
  <si>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</si>
  <si>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</si>
  <si>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</si>
  <si>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</si>
  <si>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</si>
  <si>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</si>
  <si>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</si>
  <si>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</si>
  <si>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</si>
  <si>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</si>
  <si>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</si>
  <si>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</si>
  <si>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</si>
  <si>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</si>
  <si>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</si>
  <si>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</si>
  <si>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</si>
  <si>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</si>
  <si>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</si>
  <si>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</si>
  <si>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</si>
  <si>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</si>
  <si>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</si>
  <si>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</si>
  <si>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</si>
  <si>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</si>
  <si>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</si>
  <si>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</si>
  <si>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</si>
  <si>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</si>
  <si>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</si>
  <si>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</si>
  <si>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</si>
  <si>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</si>
  <si>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</si>
  <si>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</si>
  <si>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</si>
  <si>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</si>
  <si>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</si>
  <si>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</si>
  <si>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</si>
  <si>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</si>
  <si>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</si>
  <si>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</si>
  <si>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</si>
  <si>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</si>
  <si>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</si>
  <si>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</si>
  <si>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</si>
  <si>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</si>
  <si>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</si>
  <si>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</si>
  <si>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</si>
  <si>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</si>
  <si>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</si>
  <si>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</si>
  <si>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</si>
  <si>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</si>
  <si>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</si>
  <si>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</si>
  <si>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</si>
  <si>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</si>
  <si>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</si>
  <si>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</si>
  <si>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</si>
  <si>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</si>
  <si>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</si>
  <si>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</si>
  <si>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</si>
  <si>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</si>
  <si>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</si>
  <si>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</si>
  <si>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</si>
  <si>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</si>
  <si>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</si>
  <si>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</si>
  <si>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</si>
  <si>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</si>
  <si>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</si>
  <si>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</si>
  <si>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</si>
  <si>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</si>
  <si>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</si>
  <si>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</si>
  <si>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</si>
  <si>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</si>
  <si>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</si>
  <si>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</si>
  <si>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</si>
  <si>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</si>
  <si>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</si>
  <si>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</si>
  <si>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</si>
  <si>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</si>
  <si>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</si>
  <si>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</si>
  <si>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</si>
  <si>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</si>
  <si>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</si>
  <si>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</si>
  <si>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</si>
  <si>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</si>
  <si>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</si>
  <si>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</si>
  <si>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</si>
  <si>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</si>
  <si>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</si>
  <si>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</si>
  <si>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</si>
  <si>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</si>
  <si>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</si>
  <si>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</si>
  <si>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</si>
  <si>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</si>
  <si>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</si>
  <si>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</si>
  <si>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</si>
  <si>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</si>
  <si>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</si>
  <si>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</si>
  <si>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</si>
  <si>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</si>
  <si>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</si>
  <si>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</si>
  <si>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</si>
  <si>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</si>
  <si>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</si>
  <si>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</si>
  <si>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</si>
  <si>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</si>
  <si>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</si>
  <si>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</si>
  <si>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</si>
  <si>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</si>
  <si>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</si>
  <si>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</si>
  <si>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</si>
  <si>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</si>
  <si>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</si>
  <si>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</si>
  <si>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</si>
  <si>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</si>
  <si>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</si>
  <si>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</si>
  <si>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</si>
  <si>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</si>
  <si>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</si>
  <si>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</si>
  <si>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</si>
  <si>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</si>
  <si>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</si>
  <si>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</si>
  <si>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</si>
  <si>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</si>
  <si>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</si>
  <si>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</si>
  <si>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</si>
  <si>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</si>
  <si>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</si>
  <si>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</si>
  <si>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</si>
  <si>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</si>
  <si>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</si>
  <si>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</si>
  <si>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</si>
  <si>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</si>
  <si>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</si>
  <si>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</si>
  <si>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</si>
  <si>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</si>
  <si>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</si>
  <si>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</si>
  <si>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</si>
  <si>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</si>
  <si>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</si>
  <si>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</si>
  <si>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</si>
  <si>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</si>
  <si>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</si>
  <si>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</si>
  <si>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</si>
  <si>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</si>
  <si>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</si>
  <si>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</si>
  <si>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</si>
  <si>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</si>
  <si>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</si>
  <si>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</si>
  <si>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</si>
  <si>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</si>
  <si>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</si>
  <si>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</si>
  <si>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</si>
  <si>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</si>
  <si>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</si>
  <si>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</si>
  <si>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</si>
  <si>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</si>
  <si>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</si>
  <si>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</si>
  <si>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</si>
  <si>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</si>
  <si>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</si>
  <si>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</si>
  <si>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</si>
  <si>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</si>
  <si>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</si>
  <si>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</si>
  <si>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</si>
  <si>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</si>
  <si>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</si>
  <si>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</si>
  <si>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</si>
  <si>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</si>
  <si>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</si>
  <si>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</si>
  <si>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</si>
  <si>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</si>
  <si>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</si>
  <si>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</si>
  <si>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</si>
  <si>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</si>
  <si>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</si>
  <si>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</si>
  <si>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</si>
  <si>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</si>
  <si>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</si>
  <si>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</si>
  <si>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</si>
  <si>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</si>
  <si>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</si>
  <si>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</si>
  <si>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</si>
  <si>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</si>
  <si>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</si>
  <si>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</si>
  <si>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</si>
  <si>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</si>
  <si>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</si>
  <si>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</si>
  <si>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</si>
  <si>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</si>
  <si>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</si>
  <si>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</si>
  <si>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</si>
  <si>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</si>
  <si>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</si>
  <si>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</si>
  <si>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</si>
  <si>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</si>
  <si>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</si>
  <si>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</si>
  <si>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</si>
  <si>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</si>
  <si>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</si>
  <si>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</si>
  <si>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</si>
  <si>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</si>
  <si>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</si>
  <si>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</si>
  <si>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</si>
  <si>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</si>
  <si>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</si>
  <si>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</si>
  <si>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</si>
  <si>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</si>
  <si>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</si>
  <si>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</si>
  <si>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</si>
  <si>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</si>
  <si>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</si>
  <si>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</si>
  <si>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</si>
  <si>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</si>
  <si>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</si>
  <si>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</si>
  <si>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</si>
  <si>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</si>
  <si>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</si>
  <si>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</si>
  <si>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</si>
  <si>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</si>
  <si>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</si>
  <si>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</si>
  <si>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</si>
  <si>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</si>
  <si>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</si>
  <si>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</si>
  <si>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</si>
  <si>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</si>
  <si>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</si>
  <si>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</si>
  <si>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</si>
  <si>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</si>
  <si>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</si>
  <si>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</si>
  <si>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</si>
  <si>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</si>
  <si>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</si>
  <si>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</si>
  <si>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</si>
  <si>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</si>
  <si>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</si>
  <si>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</si>
  <si>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</si>
  <si>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</si>
  <si>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</si>
  <si>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</si>
  <si>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</si>
  <si>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</si>
  <si>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</si>
  <si>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</si>
  <si>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</si>
  <si>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</si>
  <si>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</si>
  <si>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</si>
  <si>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</si>
  <si>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</si>
  <si>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</si>
  <si>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</si>
  <si>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</si>
  <si>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</si>
  <si>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</si>
  <si>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</si>
  <si>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</si>
  <si>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</si>
  <si>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</si>
  <si>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</si>
  <si>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</si>
  <si>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</si>
  <si>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</si>
  <si>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</si>
  <si>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</si>
  <si>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</si>
  <si>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</si>
  <si>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</si>
  <si>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</si>
  <si>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</si>
  <si>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</si>
  <si>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</si>
  <si>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</si>
  <si>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</si>
  <si>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</si>
  <si>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</si>
  <si>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</si>
  <si>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</si>
  <si>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</si>
  <si>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</si>
  <si>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</si>
  <si>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</si>
  <si>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</si>
  <si>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</si>
  <si>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</si>
  <si>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</si>
  <si>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</si>
  <si>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</si>
  <si>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</si>
  <si>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</si>
  <si>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</si>
  <si>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</si>
  <si>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</si>
  <si>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</si>
  <si>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</si>
  <si>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</si>
  <si>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</si>
  <si>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</si>
  <si>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</si>
  <si>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</si>
  <si>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</si>
  <si>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</si>
  <si>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</si>
  <si>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</si>
  <si>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</si>
  <si>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</si>
  <si>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</si>
  <si>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</si>
  <si>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</si>
  <si>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</si>
  <si>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</si>
  <si>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</si>
  <si>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</si>
  <si>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</si>
  <si>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</si>
  <si>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</si>
  <si>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</si>
  <si>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</si>
  <si>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</si>
  <si>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</si>
  <si>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</si>
  <si>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</si>
  <si>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</si>
  <si>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</si>
  <si>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</si>
  <si>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</si>
  <si>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</si>
  <si>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</si>
  <si>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</si>
  <si>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</si>
  <si>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</si>
  <si>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</si>
  <si>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</si>
  <si>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</si>
  <si>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</si>
  <si>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</si>
  <si>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</si>
  <si>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</si>
  <si>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</si>
  <si>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</si>
  <si>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</si>
  <si>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</si>
  <si>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</si>
  <si>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</si>
  <si>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</si>
  <si>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</si>
  <si>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</si>
  <si>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</si>
  <si>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</si>
  <si>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</si>
  <si>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</si>
  <si>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</si>
  <si>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</si>
  <si>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</si>
  <si>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</si>
  <si>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</si>
  <si>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</si>
  <si>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</si>
  <si>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</si>
  <si>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</si>
  <si>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</si>
  <si>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</si>
  <si>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</si>
  <si>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</si>
  <si>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</si>
  <si>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</si>
  <si>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</si>
  <si>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</si>
  <si>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</si>
  <si>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</si>
  <si>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</si>
  <si>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</si>
  <si>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</si>
  <si>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</si>
  <si>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</si>
  <si>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</si>
  <si>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</si>
  <si>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</si>
  <si>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</si>
  <si>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</si>
  <si>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</si>
  <si>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</si>
  <si>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</si>
  <si>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</si>
  <si>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</si>
  <si>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</si>
  <si>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</si>
  <si>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</si>
  <si>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</si>
  <si>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</si>
  <si>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</si>
  <si>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</si>
  <si>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</si>
  <si>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</si>
  <si>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</si>
  <si>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</si>
  <si>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</si>
  <si>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</si>
  <si>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</si>
  <si>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</si>
  <si>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</si>
  <si>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</si>
  <si>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</si>
  <si>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</si>
  <si>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</si>
  <si>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</si>
  <si>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</si>
  <si>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</si>
  <si>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</si>
  <si>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</si>
  <si>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</si>
  <si>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</si>
  <si>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</si>
  <si>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</si>
  <si>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</si>
  <si>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</si>
  <si>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</si>
  <si>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</si>
  <si>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</si>
  <si>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</si>
  <si>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</si>
  <si>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</si>
  <si>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</si>
  <si>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</si>
  <si>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</si>
  <si>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</si>
  <si>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</si>
  <si>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</si>
  <si>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</si>
  <si>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</si>
  <si>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</si>
  <si>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</si>
  <si>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</si>
  <si>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</si>
  <si>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</si>
  <si>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</si>
  <si>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</si>
  <si>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</si>
  <si>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</si>
  <si>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</si>
  <si>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</si>
  <si>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</si>
  <si>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</si>
  <si>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</si>
  <si>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</si>
  <si>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</si>
  <si>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</si>
  <si>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</si>
  <si>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</si>
  <si>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</si>
  <si>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</si>
  <si>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</si>
  <si>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</si>
  <si>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</si>
  <si>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</si>
  <si>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</si>
  <si>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</si>
  <si>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</si>
  <si>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</si>
  <si>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</si>
  <si>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</si>
  <si>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</si>
  <si>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</si>
  <si>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</si>
  <si>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</si>
  <si>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</si>
  <si>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</si>
  <si>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</si>
  <si>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</si>
  <si>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</si>
  <si>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</si>
  <si>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</si>
  <si>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</si>
  <si>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</si>
  <si>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</si>
  <si>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</si>
  <si>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</si>
  <si>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</si>
  <si>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</si>
  <si>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</si>
  <si>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</si>
  <si>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</si>
  <si>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</si>
  <si>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</si>
  <si>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</si>
  <si>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</si>
  <si>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</si>
  <si>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</si>
  <si>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</si>
  <si>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</si>
  <si>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</si>
  <si>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</si>
  <si>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</si>
  <si>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</si>
  <si>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</si>
  <si>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</si>
  <si>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</si>
  <si>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</si>
  <si>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</si>
  <si>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</si>
  <si>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</si>
  <si>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</si>
  <si>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</si>
  <si>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</si>
  <si>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</si>
  <si>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</si>
  <si>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</si>
  <si>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</si>
  <si>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</si>
  <si>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</si>
  <si>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</si>
  <si>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</si>
  <si>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</si>
  <si>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</si>
  <si>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</si>
  <si>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</si>
  <si>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</si>
  <si>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</si>
  <si>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</si>
  <si>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</si>
  <si>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</si>
  <si>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</si>
  <si>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</si>
  <si>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</si>
  <si>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</si>
  <si>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</si>
  <si>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</si>
  <si>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</si>
  <si>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</si>
  <si>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</si>
  <si>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</si>
  <si>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</si>
  <si>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</si>
  <si>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</si>
  <si>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</si>
  <si>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</si>
  <si>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</si>
  <si>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</si>
  <si>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</si>
  <si>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</si>
  <si>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</si>
  <si>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</si>
  <si>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</si>
  <si>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</si>
  <si>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</si>
  <si>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</si>
  <si>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</si>
  <si>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</si>
  <si>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</si>
  <si>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</si>
  <si>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</si>
  <si>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</si>
  <si>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</si>
  <si>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</si>
  <si>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</si>
  <si>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</si>
  <si>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</si>
  <si>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</si>
  <si>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</si>
  <si>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</si>
  <si>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</si>
  <si>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</si>
  <si>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</si>
  <si>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</si>
  <si>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</si>
  <si>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</si>
  <si>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</si>
  <si>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</si>
  <si>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</si>
  <si>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</si>
  <si>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</si>
  <si>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</si>
  <si>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</si>
  <si>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</si>
  <si>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</si>
  <si>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</si>
  <si>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</si>
  <si>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</si>
  <si>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</si>
  <si>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</si>
  <si>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</si>
  <si>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</si>
  <si>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</si>
  <si>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</si>
  <si>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</si>
  <si>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</si>
  <si>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</si>
  <si>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</si>
  <si>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</si>
  <si>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</si>
  <si>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</si>
  <si>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</si>
  <si>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</si>
  <si>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</si>
  <si>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</si>
  <si>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</si>
  <si>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</si>
  <si>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</si>
  <si>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</si>
  <si>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</si>
  <si>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</si>
  <si>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</si>
  <si>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</si>
  <si>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</si>
  <si>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</si>
  <si>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</si>
  <si>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</si>
  <si>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</si>
  <si>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</si>
  <si>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</si>
  <si>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</si>
  <si>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</si>
  <si>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</si>
  <si>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</si>
  <si>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</si>
  <si>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</si>
  <si>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</si>
  <si>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</si>
  <si>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</si>
  <si>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</si>
  <si>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</si>
  <si>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</si>
  <si>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</si>
  <si>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</si>
  <si>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</si>
  <si>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</si>
  <si>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</si>
  <si>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</si>
  <si>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</si>
  <si>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</si>
  <si>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</si>
  <si>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</si>
  <si>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</si>
  <si>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</si>
  <si>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</si>
  <si>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</si>
  <si>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</si>
  <si>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</si>
  <si>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</si>
  <si>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</si>
  <si>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</si>
  <si>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</si>
  <si>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</si>
  <si>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</si>
  <si>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</si>
  <si>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</si>
  <si>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</si>
  <si>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</si>
  <si>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</si>
  <si>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</si>
  <si>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</si>
  <si>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</si>
  <si>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</si>
  <si>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</si>
  <si>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</si>
  <si>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</si>
  <si>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</si>
  <si>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</si>
  <si>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</si>
  <si>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</si>
  <si>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</si>
  <si>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</si>
  <si>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</si>
  <si>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</si>
  <si>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</si>
  <si>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</si>
  <si>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</si>
  <si>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</si>
  <si>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</si>
  <si>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</si>
  <si>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</si>
  <si>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</si>
  <si>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</si>
  <si>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</si>
  <si>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</si>
  <si>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</si>
  <si>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</si>
  <si>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</si>
  <si>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</si>
  <si>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</si>
  <si>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</si>
  <si>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</si>
  <si>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</si>
  <si>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</si>
  <si>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</si>
  <si>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</si>
  <si>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</si>
  <si>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</si>
  <si>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</si>
  <si>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</si>
  <si>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</si>
  <si>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</si>
  <si>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</si>
  <si>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</si>
  <si>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</si>
  <si>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</si>
  <si>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</si>
  <si>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</si>
  <si>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</si>
  <si>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</si>
  <si>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</si>
  <si>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</si>
  <si>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</si>
  <si>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</si>
  <si>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</si>
  <si>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</si>
  <si>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</si>
  <si>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</si>
  <si>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</si>
  <si>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</si>
  <si>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</si>
  <si>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</si>
  <si>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</si>
  <si>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</si>
  <si>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</si>
  <si>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</si>
  <si>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</si>
  <si>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</si>
  <si>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</si>
  <si>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</si>
  <si>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</si>
  <si>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</si>
  <si>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</si>
  <si>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</si>
  <si>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</si>
  <si>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</si>
  <si>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</si>
  <si>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</si>
  <si>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</si>
  <si>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</si>
  <si>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</si>
  <si>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</si>
  <si>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</si>
  <si>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</si>
  <si>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</si>
  <si>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</si>
  <si>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</si>
  <si>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</si>
  <si>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</si>
  <si>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</si>
  <si>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</si>
  <si>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</si>
  <si>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</si>
  <si>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</si>
  <si>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</si>
  <si>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</si>
  <si>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</si>
  <si>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</si>
  <si>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</si>
  <si>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</si>
  <si>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</si>
  <si>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</si>
  <si>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</si>
  <si>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</si>
  <si>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</si>
  <si>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</si>
  <si>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</si>
  <si>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</si>
  <si>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</si>
  <si>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</si>
  <si>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</si>
  <si>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</si>
  <si>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</si>
  <si>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</si>
  <si>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</si>
  <si>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</si>
  <si>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</si>
  <si>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</si>
  <si>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</si>
  <si>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</si>
  <si>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</si>
  <si>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</si>
  <si>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</si>
  <si>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</si>
  <si>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</si>
  <si>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</si>
  <si>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</si>
  <si>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</si>
  <si>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</si>
  <si>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</si>
  <si>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</si>
  <si>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</si>
  <si>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</si>
  <si>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</si>
  <si>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</si>
  <si>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</si>
  <si>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</si>
  <si>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</si>
  <si>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</si>
  <si>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</si>
  <si>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</si>
  <si>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</si>
  <si>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</si>
  <si>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</si>
  <si>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</si>
  <si>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</si>
  <si>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</si>
  <si>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</si>
  <si>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</si>
  <si>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</si>
  <si>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</si>
  <si>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</si>
  <si>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</si>
  <si>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</si>
  <si>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</si>
  <si>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</si>
  <si>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</si>
  <si>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</si>
  <si>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</si>
  <si>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</si>
  <si>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</si>
  <si>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</si>
  <si>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</si>
  <si>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</si>
  <si>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</si>
  <si>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</si>
  <si>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</si>
  <si>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</si>
  <si>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</si>
  <si>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</si>
  <si>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</si>
  <si>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</si>
  <si>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</si>
  <si>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</si>
  <si>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</si>
  <si>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</si>
  <si>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</si>
  <si>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</si>
  <si>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</si>
  <si>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</si>
  <si>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</si>
  <si>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</si>
  <si>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</si>
  <si>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</si>
  <si>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</si>
  <si>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</si>
  <si>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</si>
  <si>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</si>
  <si>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</si>
  <si>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</si>
  <si>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</si>
  <si>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</si>
  <si>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</si>
  <si>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</si>
  <si>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</si>
  <si>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</si>
  <si>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</si>
  <si>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</si>
  <si>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</si>
  <si>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</si>
  <si>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</si>
  <si>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</si>
  <si>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</si>
  <si>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</si>
  <si>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</si>
  <si>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</si>
  <si>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</si>
  <si>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</si>
  <si>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</si>
  <si>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</si>
  <si>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</si>
  <si>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</si>
  <si>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</si>
  <si>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</si>
  <si>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</si>
  <si>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</si>
  <si>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</si>
  <si>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</si>
  <si>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</si>
  <si>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</si>
  <si>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</si>
  <si>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</si>
  <si>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</si>
  <si>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</si>
  <si>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</si>
  <si>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</si>
  <si>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</si>
  <si>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</si>
  <si>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</si>
  <si>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</si>
  <si>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</si>
  <si>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</si>
  <si>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</si>
  <si>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</si>
  <si>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</si>
  <si>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</si>
  <si>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</si>
  <si>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</si>
  <si>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</si>
  <si>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</si>
  <si>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</si>
  <si>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</si>
  <si>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</si>
  <si>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</si>
  <si>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</si>
  <si>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</si>
  <si>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</si>
  <si>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</si>
  <si>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</si>
  <si>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</si>
  <si>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</si>
  <si>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</si>
  <si>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</si>
  <si>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</si>
  <si>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</si>
  <si>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</si>
  <si>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</si>
  <si>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</si>
  <si>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</si>
  <si>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</si>
  <si>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</si>
  <si>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</si>
  <si>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</si>
  <si>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</si>
  <si>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</si>
  <si>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</si>
  <si>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</si>
  <si>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</si>
  <si>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</si>
  <si>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</si>
  <si>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</si>
  <si>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</si>
  <si>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</si>
  <si>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</si>
  <si>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</si>
  <si>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</si>
  <si>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</si>
  <si>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</si>
  <si>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</si>
  <si>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</si>
  <si>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</si>
  <si>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</si>
  <si>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</si>
  <si>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</si>
  <si>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</si>
  <si>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</si>
  <si>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</si>
  <si>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</si>
  <si>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</si>
  <si>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</si>
  <si>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</si>
  <si>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</si>
  <si>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</si>
  <si>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</si>
  <si>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</si>
  <si>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</si>
  <si>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</si>
  <si>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</si>
  <si>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</si>
  <si>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</si>
  <si>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</si>
  <si>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</si>
  <si>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</si>
  <si>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</si>
  <si>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</si>
  <si>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</si>
  <si>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</si>
  <si>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</si>
  <si>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</si>
  <si>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</si>
  <si>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</si>
  <si>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</si>
  <si>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</si>
  <si>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</si>
  <si>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</si>
  <si>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</si>
  <si>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</si>
  <si>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</si>
  <si>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</si>
  <si>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</si>
  <si>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</si>
  <si>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</si>
  <si>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</si>
  <si>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</si>
  <si>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</si>
  <si>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</si>
  <si>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</si>
  <si>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</si>
  <si>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</si>
  <si>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</si>
  <si>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</si>
  <si>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</si>
  <si>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</si>
  <si>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</si>
  <si>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</si>
  <si>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</si>
  <si>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</si>
  <si>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</si>
  <si>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</si>
  <si>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</si>
  <si>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</si>
  <si>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</si>
  <si>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</si>
  <si>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</si>
  <si>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</si>
  <si>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</si>
  <si>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</si>
  <si>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</si>
  <si>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</si>
  <si>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</si>
  <si>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</si>
  <si>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</si>
  <si>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</si>
  <si>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</si>
  <si>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</si>
  <si>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</si>
  <si>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</si>
  <si>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</si>
  <si>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</si>
  <si>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</si>
  <si>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</si>
  <si>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</si>
  <si>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</si>
  <si>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</si>
  <si>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</si>
  <si>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</si>
  <si>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</si>
  <si>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</si>
  <si>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</si>
  <si>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</si>
  <si>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</si>
  <si>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</si>
  <si>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</si>
  <si>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</si>
  <si>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</si>
  <si>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</si>
  <si>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</si>
  <si>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</si>
  <si>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</si>
  <si>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</si>
  <si>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</si>
  <si>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</si>
  <si>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</si>
  <si>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</si>
  <si>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</si>
  <si>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</si>
  <si>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</si>
  <si>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</si>
  <si>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</si>
  <si>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</si>
  <si>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</si>
  <si>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</si>
  <si>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</si>
  <si>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</si>
  <si>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</si>
  <si>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</si>
  <si>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</si>
  <si>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</si>
  <si>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</si>
  <si>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</si>
  <si>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</si>
  <si>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</si>
  <si>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</si>
  <si>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</si>
  <si>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</si>
  <si>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</si>
  <si>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</si>
  <si>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</si>
  <si>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</si>
  <si>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</si>
  <si>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</si>
  <si>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</si>
  <si>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</si>
  <si>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</si>
  <si>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</si>
  <si>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</si>
  <si>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</si>
  <si>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</si>
  <si>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</si>
  <si>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</si>
  <si>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</si>
  <si>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</si>
  <si>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</si>
  <si>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</si>
  <si>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</si>
  <si>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</si>
  <si>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</si>
  <si>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</si>
  <si>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</si>
  <si>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</si>
  <si>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</si>
  <si>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</si>
  <si>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</si>
  <si>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</si>
  <si>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</si>
  <si>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</si>
  <si>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</si>
  <si>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</si>
  <si>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</si>
  <si>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</si>
  <si>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</si>
  <si>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</si>
  <si>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</si>
  <si>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</si>
  <si>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</si>
  <si>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</si>
  <si>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</si>
  <si>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</si>
  <si>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</si>
  <si>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</si>
  <si>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</si>
  <si>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</si>
  <si>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</si>
  <si>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</si>
  <si>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</si>
  <si>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</si>
  <si>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</si>
  <si>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</si>
  <si>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</si>
  <si>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</si>
  <si>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</si>
  <si>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</si>
  <si>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</si>
  <si>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</si>
  <si>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</si>
  <si>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</si>
  <si>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</si>
  <si>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</si>
  <si>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</si>
  <si>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</si>
  <si>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</si>
  <si>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</si>
  <si>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</si>
  <si>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</si>
  <si>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</si>
  <si>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</si>
  <si>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</si>
  <si>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</si>
  <si>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</si>
  <si>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</si>
  <si>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</si>
  <si>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</si>
  <si>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</si>
  <si>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</si>
  <si>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</si>
  <si>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</si>
  <si>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</si>
  <si>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</si>
  <si>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</si>
  <si>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</si>
  <si>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</si>
  <si>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</si>
  <si>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</si>
  <si>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</si>
  <si>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</si>
  <si>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</si>
  <si>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</si>
  <si>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</si>
  <si>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</si>
  <si>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</si>
  <si>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</si>
  <si>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</si>
  <si>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</si>
  <si>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</si>
  <si>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</si>
  <si>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</si>
  <si>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</si>
  <si>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</si>
  <si>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</si>
  <si>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</si>
  <si>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</si>
  <si>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</si>
  <si>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</si>
  <si>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</si>
  <si>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</si>
  <si>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</si>
  <si>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</si>
  <si>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</si>
  <si>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</si>
  <si>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</si>
  <si>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</si>
  <si>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</si>
  <si>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</si>
  <si>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</si>
  <si>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</si>
  <si>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</si>
  <si>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</si>
  <si>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</si>
  <si>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</si>
  <si>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</si>
  <si>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</si>
  <si>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</si>
  <si>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</si>
  <si>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</si>
  <si>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</si>
  <si>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</si>
  <si>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</si>
  <si>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</si>
  <si>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</si>
  <si>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</si>
  <si>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</si>
  <si>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</si>
  <si>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</si>
  <si>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</si>
  <si>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</si>
  <si>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</si>
  <si>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</si>
  <si>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</si>
  <si>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</si>
  <si>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</si>
  <si>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</si>
  <si>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</si>
  <si>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</si>
  <si>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</si>
  <si>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</si>
  <si>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</si>
  <si>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</si>
  <si>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</si>
  <si>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</si>
  <si>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</si>
  <si>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</si>
  <si>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</si>
  <si>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</si>
  <si>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</si>
  <si>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</si>
  <si>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</si>
  <si>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</si>
  <si>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</si>
  <si>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</si>
  <si>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</si>
  <si>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</si>
  <si>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</si>
  <si>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</si>
  <si>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</si>
  <si>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</si>
  <si>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</si>
  <si>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</si>
  <si>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</si>
  <si>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</si>
  <si>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</si>
  <si>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</si>
  <si>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</si>
  <si>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</si>
  <si>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</si>
  <si>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</si>
  <si>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</si>
  <si>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</si>
  <si>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</si>
  <si>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</si>
  <si>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</si>
  <si>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</si>
  <si>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</si>
  <si>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</si>
  <si>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</si>
  <si>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</si>
  <si>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</si>
  <si>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</si>
  <si>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</si>
  <si>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</si>
  <si>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</si>
  <si>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</si>
  <si>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</si>
  <si>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</si>
  <si>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</si>
  <si>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</si>
  <si>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</si>
  <si>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</si>
  <si>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</si>
  <si>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</si>
  <si>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</si>
  <si>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</si>
  <si>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</si>
  <si>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</si>
  <si>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</si>
  <si>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</si>
  <si>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</si>
  <si>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</si>
  <si>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</si>
  <si>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</si>
  <si>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</si>
  <si>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</si>
  <si>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</si>
  <si>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</si>
  <si>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</si>
  <si>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</si>
  <si>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</si>
  <si>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</si>
  <si>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</si>
  <si>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</si>
  <si>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</si>
  <si>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</si>
  <si>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</si>
  <si>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</si>
  <si>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</si>
  <si>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</si>
  <si>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</si>
  <si>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</si>
  <si>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</si>
  <si>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</si>
  <si>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</si>
  <si>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</si>
  <si>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</si>
  <si>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</si>
  <si>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</si>
  <si>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</si>
  <si>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</si>
  <si>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</si>
  <si>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</si>
  <si>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</si>
  <si>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</si>
  <si>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</si>
  <si>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</si>
  <si>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</si>
  <si>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</si>
  <si>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</si>
  <si>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</si>
  <si>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</si>
  <si>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</si>
  <si>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</si>
  <si>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</si>
  <si>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</si>
  <si>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</si>
  <si>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</si>
  <si>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</si>
  <si>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</si>
  <si>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</si>
  <si>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</si>
  <si>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</si>
  <si>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</si>
  <si>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</si>
  <si>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</si>
  <si>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</si>
  <si>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</si>
  <si>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</si>
  <si>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</si>
  <si>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</si>
  <si>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</si>
  <si>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</si>
  <si>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</si>
  <si>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</si>
  <si>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</si>
  <si>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</si>
  <si>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</si>
  <si>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</si>
  <si>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</si>
  <si>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</si>
  <si>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</si>
  <si>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</si>
  <si>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</si>
  <si>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</si>
  <si>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</si>
  <si>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</si>
  <si>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</si>
  <si>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</si>
  <si>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</si>
  <si>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</si>
  <si>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</si>
  <si>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</si>
  <si>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</si>
  <si>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</si>
  <si>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</si>
  <si>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</si>
  <si>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</si>
  <si>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</si>
  <si>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</si>
  <si>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</si>
  <si>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</si>
  <si>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</si>
  <si>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</si>
  <si>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</si>
  <si>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</si>
  <si>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</si>
  <si>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</si>
  <si>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</si>
  <si>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</si>
  <si>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</si>
  <si>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</si>
  <si>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</si>
  <si>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</si>
  <si>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</si>
  <si>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</si>
  <si>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</si>
  <si>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</si>
  <si>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</si>
  <si>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</si>
  <si>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</si>
  <si>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</si>
  <si>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</si>
  <si>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</si>
  <si>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</si>
  <si>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</si>
  <si>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</si>
  <si>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</si>
  <si>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</si>
  <si>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</si>
  <si>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</si>
  <si>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</si>
  <si>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</si>
  <si>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</si>
  <si>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</si>
  <si>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</si>
  <si>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</si>
  <si>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</si>
  <si>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</si>
  <si>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</si>
  <si>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</si>
  <si>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</si>
  <si>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</si>
  <si>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</si>
  <si>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</si>
  <si>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</si>
  <si>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</si>
  <si>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</si>
  <si>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</si>
  <si>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</si>
  <si>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</si>
  <si>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</si>
  <si>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</si>
  <si>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</si>
  <si>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</si>
  <si>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</si>
  <si>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</si>
  <si>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</si>
  <si>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</si>
  <si>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</si>
  <si>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</si>
  <si>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</si>
  <si>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</si>
  <si>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</si>
  <si>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</si>
  <si>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</si>
  <si>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</si>
  <si>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</si>
  <si>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</si>
  <si>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</si>
  <si>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</si>
  <si>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</si>
  <si>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</si>
  <si>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</si>
  <si>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</si>
  <si>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</si>
  <si>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</si>
  <si>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</si>
  <si>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</si>
  <si>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</si>
  <si>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</si>
  <si>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</si>
  <si>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</si>
  <si>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</si>
  <si>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</si>
  <si>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</si>
  <si>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</si>
  <si>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</si>
  <si>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</si>
  <si>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</si>
  <si>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</si>
  <si>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</si>
  <si>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</si>
  <si>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</si>
  <si>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</si>
  <si>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</si>
  <si>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</si>
  <si>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</si>
  <si>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</si>
  <si>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</si>
  <si>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</si>
  <si>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</si>
  <si>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</si>
  <si>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</si>
  <si>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</si>
  <si>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</si>
  <si>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</si>
  <si>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</si>
  <si>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</si>
  <si>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</si>
  <si>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</si>
  <si>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</si>
  <si>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</si>
  <si>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</si>
  <si>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</si>
  <si>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</si>
  <si>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</si>
  <si>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</si>
  <si>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</si>
  <si>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</si>
  <si>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</si>
  <si>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</si>
  <si>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</si>
  <si>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</si>
  <si>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</si>
  <si>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</si>
  <si>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</si>
  <si>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</si>
  <si>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</si>
  <si>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</si>
  <si>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</si>
  <si>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</si>
  <si>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</si>
  <si>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</si>
  <si>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</si>
  <si>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</si>
  <si>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</si>
  <si>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</si>
  <si>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</si>
  <si>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</si>
  <si>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</si>
  <si>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</si>
  <si>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</si>
  <si>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</si>
  <si>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</si>
  <si>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</si>
  <si>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</si>
  <si>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</si>
  <si>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</si>
  <si>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</si>
  <si>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</si>
  <si>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</si>
  <si>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</si>
  <si>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</si>
  <si>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</si>
  <si>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</si>
  <si>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</si>
  <si>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</si>
  <si>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</si>
  <si>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</si>
  <si>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</si>
  <si>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</si>
  <si>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</si>
  <si>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</si>
  <si>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</si>
  <si>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</si>
  <si>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</si>
  <si>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</si>
  <si>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</si>
  <si>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</si>
  <si>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</si>
  <si>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</si>
  <si>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</si>
  <si>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</si>
  <si>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</si>
  <si>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</si>
  <si>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</si>
  <si>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</si>
  <si>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</si>
  <si>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</si>
  <si>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</si>
  <si>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</si>
  <si>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</si>
  <si>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</si>
  <si>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</si>
  <si>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</si>
  <si>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</si>
  <si>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</si>
  <si>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</si>
  <si>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</si>
  <si>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</si>
  <si>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</si>
  <si>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</si>
  <si>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</si>
  <si>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</si>
  <si>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</si>
  <si>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</si>
  <si>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</si>
  <si>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</si>
  <si>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</si>
  <si>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</si>
  <si>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</si>
  <si>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</si>
  <si>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</si>
  <si>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</si>
  <si>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</si>
  <si>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</si>
  <si>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</si>
  <si>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</si>
  <si>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</si>
  <si>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</si>
  <si>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</si>
  <si>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</si>
  <si>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</si>
  <si>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</si>
  <si>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</si>
  <si>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</si>
  <si>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</si>
  <si>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</si>
  <si>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</si>
  <si>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</si>
  <si>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</si>
  <si>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</si>
  <si>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</si>
  <si>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</si>
  <si>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</si>
  <si>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</si>
  <si>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</si>
  <si>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</si>
  <si>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</si>
  <si>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</si>
  <si>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</si>
  <si>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</si>
  <si>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</si>
  <si>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</si>
  <si>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</si>
  <si>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</si>
  <si>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</si>
  <si>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</si>
  <si>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</si>
  <si>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</si>
  <si>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</si>
  <si>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</si>
  <si>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</si>
  <si>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</si>
  <si>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</si>
  <si>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</si>
  <si>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</si>
  <si>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</si>
  <si>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</si>
  <si>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</si>
  <si>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</si>
  <si>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</si>
  <si>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</si>
  <si>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</si>
  <si>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</si>
  <si>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</si>
  <si>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</si>
  <si>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</si>
  <si>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</si>
  <si>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</si>
  <si>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</si>
  <si>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</si>
  <si>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</si>
  <si>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</si>
  <si>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</si>
  <si>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</si>
  <si>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</si>
  <si>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</si>
  <si>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</si>
  <si>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</si>
  <si>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</si>
  <si>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</si>
  <si>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</si>
  <si>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</si>
  <si>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</si>
  <si>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</si>
  <si>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</si>
  <si>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</si>
  <si>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</si>
  <si>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</si>
  <si>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</si>
  <si>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</si>
  <si>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</si>
  <si>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</si>
  <si>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</si>
  <si>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</si>
  <si>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</si>
  <si>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</si>
  <si>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</si>
  <si>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</si>
  <si>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</si>
  <si>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</si>
  <si>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</si>
  <si>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</si>
  <si>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</si>
  <si>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</si>
  <si>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</si>
  <si>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</si>
  <si>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</si>
  <si>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</si>
  <si>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</si>
  <si>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</si>
  <si>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</si>
  <si>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</si>
  <si>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</si>
  <si>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</si>
  <si>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</si>
  <si>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</si>
  <si>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</si>
  <si>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</si>
  <si>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</si>
  <si>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</si>
  <si>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</si>
  <si>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</si>
  <si>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</si>
  <si>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</si>
  <si>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</si>
  <si>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</si>
  <si>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</si>
  <si>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</si>
  <si>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</si>
  <si>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</si>
  <si>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</si>
  <si>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</si>
  <si>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</si>
  <si>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</si>
  <si>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</si>
  <si>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</si>
  <si>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</si>
  <si>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</si>
  <si>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</si>
  <si>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</si>
  <si>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</si>
  <si>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</si>
  <si>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</si>
  <si>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</si>
  <si>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</si>
  <si>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</si>
  <si>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</si>
  <si>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</si>
  <si>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</si>
  <si>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</si>
  <si>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</si>
  <si>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</si>
  <si>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</si>
  <si>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</si>
  <si>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</si>
  <si>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</si>
  <si>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</si>
  <si>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</si>
  <si>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</si>
  <si>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</si>
  <si>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</si>
  <si>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</si>
  <si>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</si>
  <si>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</si>
  <si>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</si>
  <si>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</si>
  <si>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</si>
  <si>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</si>
  <si>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</si>
  <si>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</si>
  <si>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</si>
  <si>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</si>
  <si>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</si>
  <si>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</si>
  <si>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</si>
  <si>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</si>
  <si>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</si>
  <si>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</si>
  <si>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</si>
  <si>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</si>
  <si>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</si>
  <si>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</si>
  <si>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</si>
  <si>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</si>
  <si>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</si>
  <si>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</si>
  <si>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</si>
  <si>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</si>
  <si>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</si>
  <si>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</si>
  <si>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</si>
  <si>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</si>
  <si>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</si>
  <si>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</si>
  <si>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</si>
  <si>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</si>
  <si>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</si>
  <si>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</si>
  <si>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</si>
  <si>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</si>
  <si>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</si>
  <si>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</si>
  <si>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</si>
  <si>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</si>
  <si>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</si>
  <si>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</si>
  <si>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</si>
  <si>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</si>
  <si>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</si>
  <si>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</si>
  <si>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</si>
  <si>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</si>
  <si>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</si>
  <si>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</si>
  <si>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</si>
  <si>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</si>
  <si>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</si>
  <si>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</si>
  <si>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</si>
  <si>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</si>
  <si>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</si>
  <si>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</si>
  <si>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</si>
  <si>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</si>
  <si>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</si>
  <si>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</si>
  <si>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</si>
  <si>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</si>
  <si>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</si>
  <si>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</si>
  <si>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</si>
  <si>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</si>
  <si>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</si>
  <si>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</si>
  <si>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</si>
  <si>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</si>
  <si>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</si>
  <si>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</si>
  <si>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</si>
  <si>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</si>
  <si>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</si>
  <si>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</si>
  <si>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</si>
  <si>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</si>
  <si>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</si>
  <si>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</si>
  <si>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</si>
  <si>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</si>
  <si>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</si>
  <si>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</si>
  <si>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</si>
  <si>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</si>
  <si>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</si>
  <si>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</si>
  <si>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</si>
  <si>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</si>
  <si>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</si>
  <si>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</si>
  <si>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</si>
  <si>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</si>
  <si>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</si>
  <si>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</si>
  <si>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</si>
  <si>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</si>
  <si>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</si>
  <si>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</si>
  <si>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</si>
  <si>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</si>
  <si>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</si>
  <si>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</si>
  <si>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</si>
  <si>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</si>
  <si>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</si>
  <si>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</si>
  <si>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</si>
  <si>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</si>
  <si>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</si>
  <si>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</si>
  <si>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</si>
  <si>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</si>
  <si>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</si>
  <si>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</si>
  <si>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</si>
  <si>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</si>
  <si>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</si>
  <si>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</si>
  <si>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</si>
  <si>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</si>
  <si>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</si>
  <si>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</si>
  <si>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</si>
  <si>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</si>
  <si>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</si>
  <si>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</si>
  <si>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</si>
  <si>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</si>
  <si>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</si>
  <si>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</si>
  <si>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</si>
  <si>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</si>
  <si>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</si>
  <si>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</si>
  <si>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</si>
  <si>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</si>
  <si>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</si>
  <si>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</si>
  <si>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</si>
  <si>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</si>
  <si>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</si>
  <si>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</si>
  <si>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</si>
  <si>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</si>
  <si>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</si>
  <si>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</si>
  <si>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</si>
  <si>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</si>
  <si>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</si>
  <si>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</si>
  <si>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</si>
  <si>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</si>
  <si>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</si>
  <si>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</si>
  <si>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</si>
  <si>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</si>
  <si>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</si>
  <si>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</si>
  <si>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</si>
  <si>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</si>
  <si>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</si>
  <si>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</si>
  <si>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</si>
  <si>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</si>
  <si>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</si>
  <si>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</si>
  <si>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</si>
  <si>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</si>
  <si>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</si>
  <si>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</si>
  <si>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</si>
  <si>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</si>
  <si>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</si>
  <si>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</si>
  <si>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</si>
  <si>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</si>
  <si>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</si>
  <si>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</si>
  <si>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</si>
  <si>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</si>
  <si>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</si>
  <si>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</si>
  <si>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</si>
  <si>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</si>
  <si>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</si>
  <si>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</si>
  <si>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</si>
  <si>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</si>
  <si>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</si>
  <si>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</si>
  <si>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</si>
  <si>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</si>
  <si>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</si>
  <si>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</si>
  <si>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</si>
  <si>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</si>
  <si>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</si>
  <si>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</si>
  <si>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</si>
  <si>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</si>
  <si>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</si>
  <si>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</si>
  <si>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</si>
  <si>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</si>
  <si>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</si>
  <si>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</si>
  <si>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</si>
  <si>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</si>
  <si>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</si>
  <si>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</si>
  <si>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</si>
  <si>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</si>
  <si>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</si>
  <si>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</si>
  <si>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</si>
  <si>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</si>
  <si>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</si>
  <si>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</si>
  <si>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</si>
  <si>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</si>
  <si>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</si>
  <si>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</si>
  <si>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</si>
  <si>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</si>
  <si>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</si>
  <si>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</si>
  <si>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</si>
  <si>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</si>
  <si>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</si>
  <si>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</si>
  <si>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</si>
  <si>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</si>
  <si>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</si>
  <si>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</si>
  <si>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</si>
  <si>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</si>
  <si>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</si>
  <si>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</si>
  <si>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</si>
  <si>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</si>
  <si>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</si>
  <si>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</si>
  <si>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</si>
  <si>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</si>
  <si>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</si>
  <si>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</si>
  <si>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</si>
  <si>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</si>
  <si>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</si>
  <si>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</si>
  <si>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</si>
  <si>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</si>
  <si>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</si>
  <si>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</si>
  <si>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</si>
  <si>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</si>
  <si>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</si>
  <si>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</si>
  <si>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</si>
  <si>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</si>
  <si>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</si>
  <si>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</si>
  <si>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</si>
  <si>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</si>
  <si>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</si>
  <si>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</si>
  <si>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</si>
  <si>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</si>
  <si>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</si>
  <si>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</si>
  <si>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</si>
  <si>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</si>
  <si>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</si>
  <si>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</si>
  <si>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</si>
  <si>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</si>
  <si>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</si>
  <si>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</si>
  <si>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</si>
  <si>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</si>
  <si>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</si>
  <si>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</si>
  <si>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</si>
  <si>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</si>
  <si>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</si>
  <si>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</si>
  <si>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</si>
  <si>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</si>
  <si>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</si>
  <si>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</si>
  <si>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</si>
  <si>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</si>
  <si>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</si>
  <si>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</si>
  <si>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</si>
  <si>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</si>
  <si>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</si>
  <si>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</si>
  <si>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</si>
  <si>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</si>
  <si>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</si>
  <si>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</si>
  <si>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</si>
  <si>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</si>
  <si>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</si>
  <si>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</si>
  <si>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</si>
  <si>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</si>
  <si>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</si>
  <si>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</si>
  <si>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</si>
  <si>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</si>
  <si>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</si>
  <si>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</si>
  <si>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</si>
  <si>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</si>
  <si>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</si>
  <si>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</si>
  <si>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</si>
  <si>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</si>
  <si>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</si>
  <si>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</si>
  <si>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</si>
  <si>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</si>
  <si>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</si>
  <si>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</si>
  <si>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</si>
  <si>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</si>
  <si>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</si>
  <si>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</si>
  <si>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</si>
  <si>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</si>
  <si>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</si>
  <si>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</si>
  <si>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</si>
  <si>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</si>
  <si>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</si>
  <si>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</si>
  <si>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</si>
  <si>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</si>
  <si>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</si>
  <si>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</si>
  <si>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</si>
  <si>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</si>
  <si>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</si>
  <si>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</si>
  <si>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</si>
  <si>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</si>
  <si>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</si>
  <si>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</si>
  <si>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</si>
  <si>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</si>
  <si>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</si>
  <si>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</si>
  <si>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</si>
  <si>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</si>
  <si>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</si>
  <si>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</si>
  <si>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</si>
  <si>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</si>
  <si>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</si>
  <si>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</si>
  <si>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</si>
  <si>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</si>
  <si>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</si>
  <si>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</si>
  <si>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</si>
  <si>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</si>
  <si>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</si>
  <si>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</si>
  <si>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</si>
  <si>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</si>
  <si>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</si>
  <si>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</si>
  <si>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</si>
  <si>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</si>
  <si>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</si>
  <si>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</si>
  <si>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</si>
  <si>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</si>
  <si>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</si>
  <si>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</si>
  <si>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</si>
  <si>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</si>
  <si>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</si>
  <si>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</si>
  <si>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</si>
  <si>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</si>
  <si>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</si>
  <si>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</si>
  <si>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</si>
  <si>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</si>
  <si>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</si>
  <si>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</si>
  <si>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</si>
  <si>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</si>
  <si>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</si>
  <si>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</si>
  <si>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</si>
  <si>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</si>
  <si>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</si>
  <si>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</si>
  <si>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</si>
  <si>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</si>
  <si>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</si>
  <si>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</si>
  <si>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</si>
  <si>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</si>
  <si>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</si>
  <si>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</si>
  <si>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</si>
  <si>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</si>
  <si>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</si>
  <si>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</si>
  <si>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</si>
  <si>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</si>
  <si>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</si>
  <si>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</si>
  <si>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</si>
  <si>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</si>
  <si>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</si>
  <si>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</si>
  <si>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</si>
  <si>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</si>
  <si>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</si>
  <si>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</si>
  <si>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</si>
  <si>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</si>
  <si>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</si>
  <si>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</si>
  <si>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</si>
  <si>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</si>
  <si>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</si>
  <si>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</si>
  <si>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</si>
  <si>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</si>
  <si>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</si>
  <si>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</si>
  <si>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</si>
  <si>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</si>
  <si>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</si>
  <si>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</si>
  <si>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</si>
  <si>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</si>
  <si>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</si>
  <si>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</si>
  <si>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</si>
  <si>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</si>
  <si>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</si>
  <si>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</si>
  <si>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</si>
  <si>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</si>
  <si>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</si>
  <si>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</si>
  <si>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</si>
  <si>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</si>
  <si>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</si>
  <si>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</si>
  <si>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</si>
  <si>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</si>
  <si>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</si>
  <si>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</si>
  <si>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</si>
  <si>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</si>
  <si>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</si>
  <si>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</si>
  <si>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</si>
  <si>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</si>
  <si>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</si>
  <si>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</si>
  <si>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</si>
  <si>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</si>
  <si>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</si>
  <si>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</si>
  <si>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</si>
  <si>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</si>
  <si>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</si>
  <si>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</si>
  <si>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</si>
  <si>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</si>
  <si>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</si>
  <si>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</si>
  <si>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</si>
  <si>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</si>
  <si>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</si>
  <si>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</si>
  <si>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</si>
  <si>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</si>
  <si>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</si>
  <si>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</si>
  <si>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</si>
  <si>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</si>
  <si>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</si>
  <si>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</si>
  <si>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</si>
  <si>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</si>
  <si>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</si>
  <si>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</si>
  <si>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</si>
  <si>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</si>
  <si>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</si>
  <si>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</si>
  <si>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</si>
  <si>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</si>
  <si>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</si>
  <si>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</si>
  <si>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</si>
  <si>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</si>
  <si>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</si>
  <si>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</si>
  <si>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</si>
  <si>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</si>
  <si>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</si>
  <si>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</si>
  <si>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</si>
  <si>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</si>
  <si>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</si>
  <si>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</si>
  <si>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</si>
  <si>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</si>
  <si>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</si>
  <si>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</si>
  <si>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</si>
  <si>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</si>
  <si>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</si>
  <si>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</si>
  <si>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</si>
  <si>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</si>
  <si>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</si>
  <si>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</si>
  <si>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</si>
  <si>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</si>
  <si>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</si>
  <si>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</si>
  <si>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</si>
  <si>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</si>
  <si>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</si>
  <si>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</si>
  <si>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</si>
  <si>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</si>
  <si>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</si>
  <si>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</si>
  <si>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</si>
  <si>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</si>
  <si>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</si>
  <si>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</si>
  <si>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</si>
  <si>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</si>
  <si>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</si>
  <si>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</si>
  <si>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</si>
  <si>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</si>
  <si>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</si>
  <si>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</si>
  <si>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</si>
  <si>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</si>
  <si>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</si>
  <si>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</si>
  <si>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</si>
  <si>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</si>
  <si>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</si>
  <si>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</si>
  <si>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</si>
  <si>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</si>
  <si>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</si>
  <si>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</si>
  <si>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</si>
  <si>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</si>
  <si>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</si>
  <si>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</si>
  <si>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</si>
  <si>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</si>
  <si>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</si>
  <si>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</si>
  <si>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</si>
  <si>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</si>
  <si>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</si>
  <si>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</si>
  <si>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</si>
  <si>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</si>
  <si>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</si>
  <si>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</si>
  <si>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</si>
  <si>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</si>
  <si>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</si>
  <si>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</si>
  <si>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</si>
  <si>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</si>
  <si>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</si>
  <si>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</si>
  <si>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</si>
  <si>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</si>
  <si>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</si>
  <si>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</si>
  <si>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</si>
  <si>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</si>
  <si>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</si>
  <si>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</si>
  <si>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</si>
  <si>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</si>
  <si>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</si>
  <si>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</si>
  <si>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</si>
  <si>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</si>
  <si>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</si>
  <si>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</si>
  <si>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</si>
  <si>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</si>
  <si>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</si>
  <si>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</si>
  <si>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</si>
  <si>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</si>
  <si>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</si>
  <si>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</si>
  <si>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</si>
  <si>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</si>
  <si>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</si>
  <si>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</si>
  <si>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</si>
  <si>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</si>
  <si>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</si>
  <si>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</si>
  <si>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</si>
  <si>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</si>
  <si>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</si>
  <si>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</si>
  <si>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</si>
  <si>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</si>
  <si>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</si>
  <si>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</si>
  <si>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</si>
  <si>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</si>
  <si>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</si>
  <si>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</si>
  <si>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</si>
  <si>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</si>
  <si>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</si>
  <si>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</si>
  <si>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</si>
  <si>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</si>
  <si>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</si>
  <si>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</si>
  <si>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</si>
  <si>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</si>
  <si>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</si>
  <si>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</si>
  <si>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</si>
  <si>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</si>
  <si>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</si>
  <si>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</si>
  <si>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</si>
  <si>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</si>
  <si>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</si>
  <si>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</si>
  <si>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</si>
  <si>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</si>
  <si>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</si>
  <si>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</si>
  <si>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</si>
  <si>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</si>
  <si>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</si>
  <si>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</si>
  <si>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</si>
  <si>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</si>
  <si>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</si>
  <si>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</si>
  <si>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</si>
  <si>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</si>
  <si>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</si>
  <si>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</si>
  <si>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</si>
  <si>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</si>
  <si>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</si>
  <si>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</si>
  <si>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</si>
  <si>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</si>
  <si>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</si>
  <si>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</si>
  <si>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</si>
  <si>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</si>
  <si>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</si>
  <si>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</si>
  <si>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</si>
  <si>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</si>
  <si>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</si>
  <si>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</si>
  <si>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</si>
  <si>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</si>
  <si>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</si>
  <si>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</si>
  <si>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</si>
  <si>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</si>
  <si>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</si>
  <si>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</si>
  <si>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</si>
  <si>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</si>
  <si>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</si>
  <si>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</si>
  <si>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</si>
  <si>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</si>
  <si>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</si>
  <si>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</si>
  <si>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</si>
  <si>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</si>
  <si>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</si>
  <si>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</si>
  <si>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</si>
  <si>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</si>
  <si>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</si>
  <si>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</si>
  <si>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</si>
  <si>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</si>
  <si>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</si>
  <si>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</si>
  <si>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</si>
  <si>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</si>
  <si>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</si>
  <si>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</si>
  <si>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</si>
  <si>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</si>
  <si>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</si>
  <si>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</si>
  <si>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</si>
  <si>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</si>
  <si>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</si>
  <si>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</si>
  <si>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</si>
  <si>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</si>
  <si>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</si>
  <si>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</si>
  <si>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</si>
  <si>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</si>
  <si>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</si>
  <si>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</si>
  <si>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</si>
  <si>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</si>
  <si>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</si>
  <si>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</si>
  <si>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</si>
  <si>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</si>
  <si>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</si>
  <si>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</si>
  <si>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</si>
  <si>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</si>
  <si>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</si>
  <si>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</si>
  <si>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</si>
  <si>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</si>
  <si>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</si>
  <si>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</si>
  <si>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</si>
  <si>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</si>
  <si>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</si>
  <si>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</si>
  <si>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</si>
  <si>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</si>
  <si>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</si>
  <si>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</si>
  <si>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</si>
  <si>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</si>
  <si>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</si>
  <si>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</si>
  <si>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</si>
  <si>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</si>
  <si>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</si>
  <si>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</si>
  <si>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</si>
  <si>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</si>
  <si>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</si>
  <si>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</si>
  <si>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</si>
  <si>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</si>
  <si>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</si>
  <si>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</si>
  <si>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</si>
  <si>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</si>
  <si>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</si>
  <si>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</si>
  <si>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</si>
  <si>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</si>
  <si>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</si>
  <si>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</si>
  <si>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</si>
  <si>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</si>
  <si>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</si>
  <si>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</si>
  <si>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</si>
  <si>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</si>
  <si>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</si>
  <si>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</si>
  <si>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</si>
  <si>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</si>
  <si>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</si>
  <si>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</si>
  <si>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</si>
  <si>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</si>
  <si>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</si>
  <si>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</si>
  <si>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</si>
  <si>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</si>
  <si>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</si>
  <si>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</si>
  <si>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</si>
  <si>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</si>
  <si>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</si>
  <si>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</si>
  <si>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</si>
  <si>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</si>
  <si>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</si>
  <si>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</si>
  <si>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</si>
  <si>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</si>
  <si>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</si>
  <si>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</si>
  <si>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</si>
  <si>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</si>
  <si>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</si>
  <si>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</si>
  <si>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</si>
  <si>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</si>
  <si>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</si>
  <si>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</si>
  <si>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</si>
  <si>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</si>
  <si>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</si>
  <si>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</si>
  <si>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</si>
  <si>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</si>
  <si>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</si>
  <si>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</si>
  <si>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</si>
  <si>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</si>
  <si>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</si>
  <si>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</si>
  <si>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</si>
  <si>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</si>
  <si>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</si>
  <si>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</si>
  <si>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</si>
  <si>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</si>
  <si>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</si>
  <si>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</si>
  <si>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</si>
  <si>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</si>
  <si>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</si>
  <si>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</si>
  <si>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</si>
  <si>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</si>
  <si>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</si>
  <si>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</si>
  <si>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</si>
  <si>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</si>
  <si>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</si>
  <si>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</si>
  <si>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</si>
  <si>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</si>
  <si>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</si>
  <si>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</si>
  <si>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</si>
  <si>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</si>
  <si>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</si>
  <si>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</si>
  <si>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</si>
  <si>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</si>
  <si>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</si>
  <si>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</si>
  <si>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</si>
  <si>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</si>
  <si>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</si>
  <si>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</si>
  <si>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</si>
  <si>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</si>
  <si>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</si>
  <si>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</si>
  <si>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</si>
  <si>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</si>
  <si>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</si>
  <si>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</si>
  <si>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</si>
  <si>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</si>
  <si>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</si>
  <si>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</si>
  <si>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</si>
  <si>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</si>
  <si>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</si>
  <si>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</si>
  <si>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</si>
  <si>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</si>
  <si>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</si>
  <si>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</si>
  <si>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</si>
  <si>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</si>
  <si>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</si>
  <si>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</si>
  <si>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</si>
  <si>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</si>
  <si>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</si>
  <si>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</si>
  <si>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</si>
  <si>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</si>
  <si>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</si>
  <si>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</si>
  <si>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</si>
  <si>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</si>
  <si>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</si>
  <si>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</si>
  <si>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</si>
  <si>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</si>
  <si>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</si>
  <si>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</si>
  <si>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</si>
  <si>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</si>
  <si>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</si>
  <si>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</si>
  <si>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</si>
  <si>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</si>
  <si>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</si>
  <si>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</si>
  <si>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</si>
  <si>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</si>
  <si>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</si>
  <si>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</si>
  <si>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</si>
  <si>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</si>
  <si>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</si>
  <si>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</si>
  <si>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</si>
  <si>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</si>
  <si>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</si>
  <si>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</si>
  <si>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</si>
  <si>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</si>
  <si>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</si>
  <si>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</si>
  <si>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</si>
  <si>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</si>
  <si>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</si>
  <si>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</si>
  <si>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</si>
  <si>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</si>
  <si>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</si>
  <si>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</si>
  <si>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</si>
  <si>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</si>
  <si>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</si>
  <si>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</si>
  <si>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</si>
  <si>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</si>
  <si>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</si>
  <si>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</si>
  <si>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</si>
  <si>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</si>
  <si>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</si>
  <si>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</si>
  <si>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</si>
  <si>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</si>
  <si>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</si>
  <si>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</si>
  <si>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</si>
  <si>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</si>
  <si>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</si>
  <si>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</si>
  <si>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</si>
  <si>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</si>
  <si>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</si>
  <si>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</si>
  <si>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</si>
  <si>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</si>
  <si>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</si>
  <si>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</si>
  <si>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</si>
  <si>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</si>
  <si>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</si>
  <si>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</si>
  <si>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</si>
  <si>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</si>
  <si>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</si>
  <si>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</si>
  <si>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</si>
  <si>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</si>
  <si>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</si>
  <si>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</si>
  <si>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</si>
  <si>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</si>
  <si>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</si>
  <si>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</si>
  <si>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</si>
  <si>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</si>
  <si>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</si>
  <si>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</si>
  <si>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</si>
  <si>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</si>
  <si>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</si>
  <si>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</si>
  <si>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</si>
  <si>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</si>
  <si>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</si>
  <si>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</si>
  <si>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</si>
  <si>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</si>
  <si>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</si>
  <si>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</si>
  <si>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</si>
  <si>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</si>
  <si>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</si>
  <si>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</si>
  <si>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</si>
  <si>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</si>
  <si>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</si>
  <si>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</si>
  <si>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</si>
  <si>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</si>
  <si>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</si>
  <si>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</si>
  <si>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</si>
  <si>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</si>
  <si>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</si>
  <si>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</si>
  <si>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</si>
  <si>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</si>
  <si>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</si>
  <si>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</si>
  <si>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</si>
  <si>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</si>
  <si>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</si>
  <si>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</si>
  <si>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</si>
  <si>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</si>
  <si>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</si>
  <si>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</si>
  <si>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</si>
  <si>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</si>
  <si>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</si>
  <si>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</si>
  <si>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</si>
  <si>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</si>
  <si>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</si>
  <si>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</si>
  <si>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</si>
  <si>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</si>
  <si>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</si>
  <si>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</si>
  <si>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</si>
  <si>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</si>
  <si>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</si>
  <si>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</si>
  <si>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</si>
  <si>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</si>
  <si>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</si>
  <si>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</si>
  <si>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</si>
  <si>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</si>
  <si>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</si>
  <si>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</si>
  <si>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</si>
  <si>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</si>
  <si>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</si>
  <si>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</si>
  <si>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</si>
  <si>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</si>
  <si>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</si>
  <si>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</si>
  <si>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</si>
  <si>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</si>
  <si>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</si>
  <si>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</si>
  <si>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</si>
  <si>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</si>
  <si>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</si>
  <si>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</si>
  <si>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</si>
  <si>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</si>
  <si>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</si>
  <si>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</si>
  <si>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</si>
  <si>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</si>
  <si>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</si>
  <si>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</si>
  <si>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</si>
  <si>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</si>
  <si>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</si>
  <si>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</si>
  <si>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</si>
  <si>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</si>
  <si>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</si>
  <si>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</si>
  <si>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</si>
  <si>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</si>
  <si>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</si>
  <si>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</si>
  <si>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</si>
  <si>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</si>
  <si>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</si>
  <si>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</si>
  <si>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</si>
  <si>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</si>
  <si>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</si>
  <si>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</si>
  <si>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</si>
  <si>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</si>
  <si>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</si>
  <si>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</si>
  <si>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</si>
  <si>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</si>
  <si>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</si>
  <si>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</si>
  <si>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</si>
  <si>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</si>
  <si>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</si>
  <si>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</si>
  <si>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</si>
  <si>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</si>
  <si>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</si>
  <si>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</si>
  <si>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</si>
  <si>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</si>
  <si>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</si>
  <si>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</si>
  <si>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</si>
  <si>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</si>
  <si>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</si>
  <si>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</si>
  <si>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</si>
  <si>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</si>
  <si>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</si>
  <si>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</si>
  <si>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</si>
  <si>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</si>
  <si>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</si>
  <si>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</si>
  <si>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</si>
  <si>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</si>
  <si>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</si>
  <si>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</si>
  <si>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</si>
  <si>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</si>
  <si>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</si>
  <si>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</si>
  <si>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</si>
  <si>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</si>
  <si>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</si>
  <si>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</si>
  <si>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</si>
  <si>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</si>
  <si>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</si>
  <si>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</si>
  <si>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</si>
  <si>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</si>
  <si>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</si>
  <si>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</si>
  <si>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</si>
  <si>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</si>
  <si>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</si>
  <si>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</si>
  <si>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</si>
  <si>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</si>
  <si>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</si>
  <si>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</si>
  <si>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</si>
  <si>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</si>
  <si>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</si>
  <si>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</si>
  <si>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</si>
  <si>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</si>
  <si>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</si>
  <si>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</si>
  <si>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</si>
  <si>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</si>
  <si>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</si>
  <si>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</si>
  <si>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</si>
  <si>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</si>
  <si>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</si>
  <si>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</si>
  <si>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</si>
  <si>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</si>
  <si>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</si>
  <si>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</si>
  <si>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</si>
  <si>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</si>
  <si>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</si>
  <si>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</si>
  <si>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</si>
  <si>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</si>
  <si>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</si>
  <si>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</si>
  <si>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</si>
  <si>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</si>
  <si>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</si>
  <si>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</si>
  <si>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</si>
  <si>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</si>
  <si>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</si>
  <si>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</si>
  <si>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</si>
  <si>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</si>
  <si>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</si>
  <si>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</si>
  <si>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</si>
  <si>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</si>
  <si>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</si>
  <si>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</si>
  <si>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</si>
  <si>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</si>
  <si>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</si>
  <si>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</si>
  <si>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</si>
  <si>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</si>
  <si>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</si>
  <si>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</si>
  <si>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</si>
  <si>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</si>
  <si>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</si>
  <si>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</si>
  <si>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</si>
  <si>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</si>
  <si>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</si>
  <si>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</si>
  <si>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</si>
  <si>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</si>
  <si>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</si>
  <si>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</si>
  <si>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</si>
  <si>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</si>
  <si>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</si>
  <si>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</si>
  <si>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</si>
  <si>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</si>
  <si>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</si>
  <si>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</si>
  <si>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</si>
  <si>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</si>
  <si>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</si>
  <si>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</si>
  <si>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</si>
  <si>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</si>
  <si>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</si>
  <si>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</si>
  <si>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</si>
  <si>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</si>
  <si>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</si>
  <si>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</si>
  <si>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</si>
  <si>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</si>
  <si>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</si>
  <si>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</si>
  <si>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</si>
  <si>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</si>
  <si>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</si>
  <si>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</si>
  <si>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</si>
  <si>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</si>
  <si>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</si>
  <si>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</si>
  <si>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</si>
  <si>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</si>
  <si>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</si>
  <si>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</si>
  <si>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</si>
  <si>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</si>
  <si>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</si>
  <si>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</si>
  <si>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</si>
  <si>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</si>
  <si>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</si>
  <si>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</si>
  <si>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</si>
  <si>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</si>
  <si>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</si>
  <si>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</si>
  <si>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</si>
  <si>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</si>
  <si>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</si>
  <si>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</si>
  <si>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</si>
  <si>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</si>
  <si>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</si>
  <si>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</si>
  <si>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</si>
  <si>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</si>
  <si>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</si>
  <si>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</si>
  <si>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</si>
  <si>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</si>
  <si>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</si>
  <si>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</si>
  <si>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</si>
  <si>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</si>
  <si>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</si>
  <si>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</si>
  <si>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</si>
  <si>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</si>
  <si>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</si>
  <si>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</si>
  <si>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</si>
  <si>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</si>
  <si>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</si>
  <si>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</si>
  <si>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</si>
  <si>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</si>
  <si>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</si>
  <si>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</si>
  <si>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</si>
  <si>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</si>
  <si>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</si>
  <si>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</si>
  <si>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</si>
  <si>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</si>
  <si>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</si>
  <si>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</si>
  <si>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</si>
  <si>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</si>
  <si>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</si>
  <si>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</si>
  <si>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</si>
  <si>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</si>
  <si>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</si>
  <si>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</si>
  <si>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</si>
  <si>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</si>
  <si>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</si>
  <si>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</si>
  <si>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</si>
  <si>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</si>
  <si>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</si>
  <si>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</si>
  <si>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</si>
  <si>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</si>
  <si>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</si>
  <si>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</si>
  <si>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</si>
  <si>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</si>
  <si>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</si>
  <si>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</si>
  <si>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</si>
  <si>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</si>
  <si>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</si>
  <si>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</si>
  <si>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</si>
  <si>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</si>
  <si>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</si>
  <si>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</si>
  <si>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</si>
  <si>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</si>
  <si>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</si>
  <si>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</si>
  <si>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</si>
  <si>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</si>
  <si>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</si>
  <si>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</si>
  <si>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</si>
  <si>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</si>
  <si>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</si>
  <si>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</si>
  <si>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</si>
  <si>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</si>
  <si>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</si>
  <si>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</si>
  <si>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</si>
  <si>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</si>
  <si>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</si>
  <si>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</si>
  <si>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</si>
  <si>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</si>
  <si>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</si>
  <si>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</si>
  <si>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</si>
  <si>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</si>
  <si>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</si>
  <si>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</si>
  <si>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</si>
  <si>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</si>
  <si>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</si>
  <si>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</si>
  <si>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</si>
  <si>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</si>
  <si>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</si>
  <si>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</si>
  <si>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</si>
  <si>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</si>
  <si>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</si>
  <si>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</si>
  <si>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</si>
  <si>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</si>
  <si>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</si>
  <si>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</si>
  <si>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</si>
  <si>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</si>
  <si>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</si>
  <si>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</si>
  <si>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</si>
  <si>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</si>
  <si>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</si>
  <si>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</si>
  <si>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</si>
  <si>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</si>
  <si>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</si>
  <si>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</si>
  <si>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</si>
  <si>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</si>
  <si>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</si>
  <si>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</si>
  <si>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</si>
  <si>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</si>
  <si>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</si>
  <si>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</si>
  <si>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</si>
  <si>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</si>
  <si>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</si>
  <si>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</si>
  <si>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</si>
  <si>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</si>
  <si>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</si>
  <si>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</si>
  <si>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</si>
  <si>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</si>
  <si>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</si>
  <si>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</si>
  <si>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</si>
  <si>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</si>
  <si>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</si>
  <si>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</si>
  <si>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</si>
  <si>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</si>
  <si>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</si>
  <si>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</si>
  <si>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</si>
  <si>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</si>
  <si>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</si>
  <si>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</si>
  <si>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</si>
  <si>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</si>
  <si>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</si>
  <si>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</si>
  <si>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</si>
  <si>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</si>
  <si>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</si>
  <si>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</si>
  <si>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</si>
  <si>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</si>
  <si>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</si>
  <si>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</si>
  <si>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</si>
  <si>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</si>
  <si>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</si>
  <si>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</si>
  <si>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</si>
  <si>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</si>
  <si>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</si>
  <si>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</si>
  <si>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</si>
  <si>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</si>
  <si>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</si>
  <si>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</si>
  <si>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</si>
  <si>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</si>
  <si>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</si>
  <si>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</si>
  <si>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</si>
  <si>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</si>
  <si>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</si>
  <si>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</si>
  <si>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</si>
  <si>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</si>
  <si>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</si>
  <si>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</si>
  <si>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</si>
  <si>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</si>
  <si>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</si>
  <si>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</si>
  <si>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</si>
  <si>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</si>
  <si>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</si>
  <si>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</si>
  <si>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</si>
  <si>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</si>
  <si>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</si>
  <si>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</si>
  <si>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</si>
  <si>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</si>
  <si>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</si>
  <si>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</si>
  <si>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</si>
  <si>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</si>
  <si>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</si>
  <si>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</si>
  <si>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</si>
  <si>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</si>
  <si>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</si>
  <si>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</si>
  <si>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</si>
  <si>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</si>
  <si>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</si>
  <si>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</si>
  <si>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</si>
  <si>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</si>
  <si>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</si>
  <si>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</si>
  <si>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</si>
  <si>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</si>
  <si>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</si>
  <si>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</si>
  <si>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</si>
  <si>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</si>
  <si>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</si>
  <si>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</si>
  <si>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</si>
  <si>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</si>
  <si>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</si>
  <si>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</si>
  <si>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</si>
  <si>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</si>
  <si>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</si>
  <si>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</si>
  <si>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</si>
  <si>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</si>
  <si>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</si>
  <si>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</si>
  <si>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</si>
  <si>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</si>
  <si>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</si>
  <si>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</si>
  <si>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</si>
  <si>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</si>
  <si>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</si>
  <si>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</si>
  <si>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</si>
  <si>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</si>
  <si>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</si>
  <si>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</si>
  <si>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</si>
  <si>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</si>
  <si>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</si>
  <si>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</si>
  <si>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</si>
  <si>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</si>
  <si>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</si>
  <si>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</si>
  <si>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</si>
  <si>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</si>
  <si>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</si>
  <si>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</si>
  <si>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</si>
  <si>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</si>
  <si>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</si>
  <si>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</si>
  <si>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</si>
  <si>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</si>
  <si>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</si>
  <si>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</si>
  <si>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</si>
  <si>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</si>
  <si>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</si>
  <si>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</si>
  <si>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</si>
  <si>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</si>
  <si>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</si>
  <si>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</si>
  <si>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</si>
  <si>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</si>
  <si>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</si>
  <si>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</si>
  <si>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</si>
  <si>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</si>
  <si>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</si>
  <si>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</si>
  <si>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</si>
  <si>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</si>
  <si>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</si>
  <si>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</si>
  <si>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</si>
  <si>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</si>
  <si>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</si>
  <si>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</si>
  <si>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</si>
  <si>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</si>
  <si>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</si>
  <si>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</si>
  <si>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</si>
  <si>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</si>
  <si>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</si>
  <si>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</si>
  <si>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</si>
  <si>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</si>
  <si>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</si>
  <si>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</si>
  <si>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</si>
  <si>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</si>
  <si>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</si>
  <si>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</si>
  <si>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</si>
  <si>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</si>
  <si>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</si>
  <si>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</si>
  <si>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</si>
  <si>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</si>
  <si>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</si>
  <si>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</si>
  <si>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</si>
  <si>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</si>
  <si>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</si>
  <si>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</si>
  <si>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</si>
  <si>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</si>
  <si>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</si>
  <si>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</si>
  <si>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</si>
  <si>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</si>
  <si>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</si>
  <si>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</si>
  <si>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</si>
  <si>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</si>
  <si>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</si>
  <si>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</si>
  <si>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</si>
  <si>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</si>
  <si>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</si>
  <si>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</si>
  <si>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</si>
  <si>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</si>
  <si>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</si>
  <si>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</si>
  <si>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</si>
  <si>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</si>
  <si>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</si>
  <si>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</si>
  <si>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</si>
  <si>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</si>
  <si>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</si>
  <si>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</si>
  <si>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</si>
  <si>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</si>
  <si>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</si>
  <si>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</si>
  <si>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</si>
  <si>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</si>
  <si>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</si>
  <si>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</si>
  <si>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</si>
  <si>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</si>
  <si>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</si>
  <si>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</si>
  <si>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</si>
  <si>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</si>
  <si>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</si>
  <si>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</si>
  <si>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</si>
  <si>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</si>
  <si>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</si>
  <si>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</si>
  <si>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</si>
  <si>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</si>
  <si>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</si>
  <si>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</si>
  <si>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</si>
  <si>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</si>
  <si>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</si>
  <si>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</si>
  <si>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</si>
  <si>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</si>
  <si>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</si>
  <si>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</si>
  <si>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</si>
  <si>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</si>
  <si>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</si>
  <si>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</si>
  <si>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</si>
  <si>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</si>
  <si>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</si>
  <si>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</si>
  <si>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</si>
  <si>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</si>
  <si>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</si>
  <si>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</si>
  <si>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</si>
  <si>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</si>
  <si>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</si>
  <si>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</si>
  <si>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</si>
  <si>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</si>
  <si>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</si>
  <si>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</si>
  <si>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</si>
  <si>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</si>
  <si>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</si>
  <si>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</si>
  <si>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</si>
  <si>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</si>
  <si>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</si>
  <si>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</si>
  <si>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</si>
  <si>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</si>
  <si>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</si>
  <si>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</si>
  <si>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</si>
  <si>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</si>
  <si>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</si>
  <si>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</si>
  <si>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</si>
  <si>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</si>
  <si>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</si>
  <si>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</si>
  <si>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</si>
  <si>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</si>
  <si>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</si>
  <si>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</si>
  <si>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</si>
  <si>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</si>
  <si>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</si>
  <si>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</si>
  <si>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</si>
  <si>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</si>
  <si>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</si>
  <si>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</si>
  <si>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</si>
  <si>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</si>
  <si>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</si>
  <si>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</si>
  <si>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</si>
  <si>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</si>
  <si>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</si>
  <si>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</si>
  <si>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</si>
  <si>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</si>
  <si>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</si>
  <si>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</si>
  <si>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</si>
  <si>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</si>
  <si>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</si>
  <si>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</si>
  <si>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</si>
  <si>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</si>
  <si>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</si>
  <si>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</si>
  <si>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</si>
  <si>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</si>
  <si>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</si>
  <si>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</si>
  <si>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</si>
  <si>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</si>
  <si>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</si>
  <si>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</si>
  <si>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</si>
  <si>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</si>
  <si>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</si>
  <si>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</si>
  <si>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</si>
  <si>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</si>
  <si>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</si>
  <si>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</si>
  <si>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</si>
  <si>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</si>
  <si>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</si>
  <si>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</si>
  <si>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</si>
  <si>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</si>
  <si>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</si>
  <si>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</si>
  <si>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</si>
  <si>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</si>
  <si>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</si>
  <si>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</si>
  <si>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</si>
  <si>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</si>
  <si>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</si>
  <si>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</si>
  <si>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</si>
  <si>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</si>
  <si>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</si>
  <si>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</si>
  <si>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</si>
  <si>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</si>
  <si>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</si>
  <si>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</si>
  <si>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</si>
  <si>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</si>
  <si>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</si>
  <si>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</si>
  <si>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</si>
  <si>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</si>
  <si>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</si>
  <si>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</si>
  <si>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</si>
  <si>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</si>
  <si>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</si>
  <si>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</si>
  <si>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</si>
  <si>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</si>
  <si>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</si>
  <si>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</si>
  <si>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</si>
  <si>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</si>
  <si>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</si>
  <si>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</si>
  <si>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</si>
  <si>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</si>
  <si>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</si>
  <si>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</si>
  <si>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</si>
  <si>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</si>
  <si>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</si>
  <si>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</si>
  <si>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</si>
  <si>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</si>
  <si>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</si>
  <si>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</si>
  <si>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</si>
  <si>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</si>
  <si>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</si>
  <si>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</si>
  <si>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</si>
  <si>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</si>
  <si>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</si>
  <si>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</si>
  <si>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</si>
  <si>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</si>
  <si>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</si>
  <si>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</si>
  <si>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</si>
  <si>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</si>
  <si>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</si>
  <si>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</si>
  <si>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</si>
  <si>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</si>
  <si>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</si>
  <si>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</si>
  <si>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</si>
  <si>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</si>
  <si>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</si>
  <si>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</si>
  <si>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</si>
  <si>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</si>
  <si>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</si>
  <si>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</si>
  <si>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</si>
  <si>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</si>
  <si>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</si>
  <si>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</si>
  <si>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</si>
  <si>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</si>
  <si>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</si>
  <si>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</si>
  <si>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</si>
  <si>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</si>
  <si>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</si>
  <si>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</si>
  <si>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</si>
  <si>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</si>
  <si>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</si>
  <si>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</si>
  <si>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</si>
  <si>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</si>
  <si>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</si>
  <si>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</si>
  <si>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</si>
  <si>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</si>
  <si>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</si>
  <si>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</si>
  <si>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</si>
  <si>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</si>
  <si>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</si>
  <si>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</si>
  <si>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</si>
  <si>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</si>
  <si>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</si>
  <si>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</si>
  <si>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</si>
  <si>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</si>
  <si>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</si>
  <si>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</si>
  <si>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</si>
  <si>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</si>
  <si>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</si>
  <si>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</si>
  <si>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</si>
  <si>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</si>
  <si>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</si>
  <si>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</si>
  <si>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</si>
  <si>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</si>
  <si>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</si>
  <si>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</si>
  <si>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</si>
  <si>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</si>
  <si>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</si>
  <si>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</si>
  <si>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</si>
  <si>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</si>
  <si>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</si>
  <si>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</si>
  <si>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</si>
  <si>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</si>
  <si>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</si>
  <si>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</si>
  <si>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</si>
  <si>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</si>
  <si>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</si>
  <si>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</si>
  <si>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</si>
  <si>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</si>
  <si>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</si>
  <si>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</si>
  <si>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</si>
  <si>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</si>
  <si>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</si>
  <si>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</si>
  <si>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</si>
  <si>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</si>
  <si>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</si>
  <si>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</si>
  <si>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</si>
  <si>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</si>
  <si>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</si>
  <si>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</si>
  <si>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</si>
  <si>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</si>
  <si>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</si>
  <si>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</si>
  <si>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</si>
  <si>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</si>
  <si>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</si>
  <si>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</si>
  <si>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</si>
  <si>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</si>
  <si>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</si>
  <si>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</si>
  <si>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</si>
  <si>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</si>
  <si>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</si>
  <si>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</si>
  <si>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</si>
  <si>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</si>
  <si>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</si>
  <si>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</si>
  <si>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</si>
  <si>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</si>
  <si>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</si>
  <si>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</si>
  <si>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</si>
  <si>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</si>
  <si>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</si>
  <si>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</si>
  <si>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</si>
  <si>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</si>
  <si>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</si>
  <si>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</si>
  <si>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</si>
  <si>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</si>
  <si>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</si>
  <si>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</si>
  <si>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</si>
  <si>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</si>
  <si>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</si>
  <si>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</si>
  <si>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</si>
  <si>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</si>
  <si>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</si>
  <si>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</si>
  <si>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</si>
  <si>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</si>
  <si>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</si>
  <si>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</si>
  <si>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</si>
  <si>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</si>
  <si>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</si>
  <si>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</si>
  <si>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</si>
  <si>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</si>
  <si>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</si>
  <si>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</si>
  <si>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</si>
  <si>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</si>
  <si>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</si>
  <si>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</si>
  <si>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</si>
  <si>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</si>
  <si>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</si>
  <si>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</si>
  <si>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</si>
  <si>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</si>
  <si>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</si>
  <si>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</si>
  <si>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</si>
  <si>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</si>
  <si>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</si>
  <si>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</si>
  <si>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</si>
  <si>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</si>
  <si>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</si>
  <si>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</si>
  <si>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</si>
  <si>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</si>
  <si>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</si>
  <si>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</si>
  <si>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</si>
  <si>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</si>
  <si>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</si>
  <si>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</si>
  <si>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</si>
  <si>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</si>
  <si>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</si>
  <si>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</si>
  <si>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</si>
  <si>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</si>
  <si>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</si>
  <si>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</si>
  <si>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</si>
  <si>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</si>
  <si>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</si>
  <si>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</si>
  <si>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</si>
  <si>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</si>
  <si>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</si>
  <si>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</si>
  <si>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</si>
  <si>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</si>
  <si>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</si>
  <si>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</si>
  <si>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</si>
  <si>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</si>
  <si>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</si>
  <si>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</si>
  <si>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</si>
  <si>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</si>
  <si>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</si>
  <si>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</si>
  <si>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</si>
  <si>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</si>
  <si>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</si>
  <si>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</si>
  <si>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</si>
  <si>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</si>
  <si>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</si>
  <si>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</si>
  <si>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</si>
  <si>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</si>
  <si>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</si>
  <si>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</si>
  <si>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</si>
  <si>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</si>
  <si>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</si>
  <si>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</si>
  <si>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</si>
  <si>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</si>
  <si>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</si>
  <si>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</si>
  <si>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</si>
  <si>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</si>
  <si>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</si>
  <si>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</si>
  <si>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</si>
  <si>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</si>
  <si>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</si>
  <si>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</si>
  <si>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</si>
  <si>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</si>
  <si>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</si>
  <si>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</si>
  <si>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</si>
  <si>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</si>
  <si>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</si>
  <si>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</si>
  <si>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</si>
  <si>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</si>
  <si>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</si>
  <si>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</si>
  <si>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</si>
  <si>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</si>
  <si>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</si>
  <si>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</si>
  <si>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</si>
  <si>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</si>
  <si>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</si>
  <si>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</si>
  <si>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</si>
  <si>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</si>
  <si>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</si>
  <si>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</si>
  <si>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</si>
  <si>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</si>
  <si>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</si>
  <si>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</si>
  <si>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</si>
  <si>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</si>
  <si>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</si>
  <si>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</si>
  <si>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</si>
  <si>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</si>
  <si>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</si>
  <si>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</si>
  <si>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</si>
  <si>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</si>
  <si>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</si>
  <si>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</si>
  <si>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</si>
  <si>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</si>
  <si>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</si>
  <si>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</si>
  <si>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</si>
  <si>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</si>
  <si>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</si>
  <si>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</si>
  <si>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</si>
  <si>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</si>
  <si>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</si>
  <si>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</si>
  <si>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</si>
  <si>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</si>
  <si>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</si>
  <si>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</si>
  <si>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</si>
  <si>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</si>
  <si>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</si>
  <si>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</si>
  <si>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</si>
  <si>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</si>
  <si>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</si>
  <si>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</si>
  <si>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</si>
  <si>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</si>
  <si>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</si>
  <si>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</si>
  <si>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</si>
  <si>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</si>
  <si>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</si>
  <si>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</si>
  <si>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</si>
  <si>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</si>
  <si>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</si>
  <si>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</si>
  <si>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</si>
  <si>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</si>
  <si>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</si>
  <si>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</si>
  <si>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</si>
  <si>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</si>
  <si>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</si>
  <si>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</si>
  <si>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</si>
  <si>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</si>
  <si>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</si>
  <si>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</si>
  <si>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</si>
  <si>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</si>
  <si>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</si>
  <si>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</si>
  <si>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</si>
  <si>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</si>
  <si>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</si>
  <si>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</si>
  <si>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</si>
  <si>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</si>
  <si>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</si>
  <si>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</si>
  <si>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</si>
  <si>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</si>
  <si>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</si>
  <si>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</si>
  <si>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</si>
  <si>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</si>
  <si>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</si>
  <si>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</si>
  <si>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</si>
  <si>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</si>
  <si>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</si>
  <si>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</si>
  <si>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</si>
  <si>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</si>
  <si>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</si>
  <si>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</si>
  <si>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</si>
  <si>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</si>
  <si>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</si>
  <si>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</si>
  <si>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</si>
  <si>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</si>
  <si>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</si>
  <si>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</si>
  <si>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</si>
  <si>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</si>
  <si>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</si>
  <si>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</si>
  <si>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</si>
  <si>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</si>
  <si>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</si>
  <si>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</si>
  <si>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</si>
  <si>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</si>
  <si>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</si>
  <si>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</si>
  <si>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</si>
  <si>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</si>
  <si>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</si>
  <si>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</si>
  <si>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</si>
  <si>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</si>
  <si>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</si>
  <si>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</si>
  <si>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</si>
  <si>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</si>
  <si>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</si>
  <si>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</si>
  <si>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</si>
  <si>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</si>
  <si>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</si>
  <si>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</si>
  <si>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</si>
  <si>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</si>
  <si>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</si>
  <si>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</si>
  <si>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</si>
  <si>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</si>
  <si>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</si>
  <si>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</si>
  <si>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</si>
  <si>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</si>
  <si>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</si>
  <si>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</si>
  <si>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</si>
  <si>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</si>
  <si>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</si>
  <si>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</si>
  <si>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</si>
  <si>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</si>
  <si>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</si>
  <si>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</si>
  <si>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</si>
  <si>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</si>
  <si>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</si>
  <si>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</si>
  <si>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</si>
  <si>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</si>
  <si>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</si>
  <si>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</si>
  <si>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</si>
  <si>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</si>
  <si>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</si>
  <si>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</si>
  <si>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</si>
  <si>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</si>
  <si>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</si>
  <si>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</si>
  <si>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</si>
  <si>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</si>
  <si>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</si>
  <si>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</si>
  <si>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</si>
  <si>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</si>
  <si>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</si>
  <si>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</si>
  <si>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</si>
  <si>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</si>
  <si>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</si>
  <si>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</si>
  <si>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</si>
  <si>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</si>
  <si>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</si>
  <si>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</si>
  <si>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</si>
  <si>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</si>
  <si>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</si>
  <si>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</si>
  <si>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</si>
  <si>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</si>
  <si>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</si>
  <si>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</si>
  <si>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</si>
  <si>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</si>
  <si>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</si>
  <si>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</si>
  <si>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</si>
  <si>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</si>
  <si>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</si>
  <si>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</si>
  <si>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</si>
  <si>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</si>
  <si>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</si>
  <si>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</si>
  <si>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</si>
  <si>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</si>
  <si>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</si>
  <si>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</si>
  <si>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</si>
  <si>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</si>
  <si>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</si>
  <si>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</si>
  <si>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</si>
  <si>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</si>
  <si>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</si>
  <si>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</si>
  <si>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</si>
  <si>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</si>
  <si>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</si>
  <si>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</si>
  <si>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</si>
  <si>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</si>
  <si>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</si>
  <si>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</si>
  <si>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</si>
  <si>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</si>
  <si>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</si>
  <si>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</si>
  <si>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</si>
  <si>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</si>
  <si>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</si>
  <si>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</si>
  <si>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</si>
  <si>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</si>
  <si>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</si>
  <si>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</si>
  <si>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</si>
  <si>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</si>
  <si>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</si>
  <si>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</si>
  <si>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</si>
  <si>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</si>
  <si>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</si>
  <si>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</si>
  <si>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</si>
  <si>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</si>
  <si>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</si>
  <si>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</si>
  <si>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</si>
  <si>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</si>
  <si>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</si>
  <si>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</si>
  <si>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</si>
  <si>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</si>
  <si>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</si>
  <si>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</si>
  <si>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</si>
  <si>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</si>
  <si>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</si>
  <si>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</si>
  <si>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</si>
  <si>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</si>
  <si>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</si>
  <si>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</si>
  <si>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</si>
  <si>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</si>
  <si>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</si>
  <si>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</si>
  <si>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</si>
  <si>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</si>
  <si>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</si>
  <si>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</si>
  <si>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</si>
  <si>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</si>
  <si>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</si>
  <si>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</si>
  <si>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</si>
  <si>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</si>
  <si>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</si>
  <si>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</si>
  <si>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</si>
  <si>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</si>
  <si>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</si>
  <si>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</si>
  <si>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</si>
  <si>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</si>
  <si>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</si>
  <si>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</si>
  <si>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</si>
  <si>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</si>
  <si>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</si>
  <si>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</si>
  <si>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</si>
  <si>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</si>
  <si>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</si>
  <si>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</si>
  <si>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</si>
  <si>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</si>
  <si>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</si>
  <si>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</si>
  <si>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</si>
  <si>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</si>
  <si>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</si>
  <si>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</si>
  <si>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</si>
  <si>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</si>
  <si>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</si>
  <si>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</si>
  <si>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</si>
  <si>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</si>
  <si>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</si>
  <si>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</si>
  <si>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</si>
  <si>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</si>
  <si>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</si>
  <si>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</si>
  <si>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</si>
  <si>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</si>
  <si>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</si>
  <si>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</si>
  <si>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</si>
  <si>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</si>
  <si>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</si>
  <si>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</si>
  <si>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</si>
  <si>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</si>
  <si>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</si>
  <si>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</si>
  <si>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</si>
  <si>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</si>
  <si>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</si>
  <si>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</si>
  <si>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</si>
  <si>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</si>
  <si>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</si>
  <si>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</si>
  <si>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</si>
  <si>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</si>
  <si>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</si>
  <si>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</si>
  <si>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</si>
  <si>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</si>
  <si>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</si>
  <si>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</si>
  <si>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</si>
  <si>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</si>
  <si>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</si>
  <si>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</si>
  <si>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</si>
  <si>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</si>
  <si>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</si>
  <si>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</si>
  <si>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</si>
  <si>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</si>
  <si>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</si>
  <si>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</si>
  <si>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</si>
  <si>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</si>
  <si>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</si>
  <si>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</si>
  <si>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</si>
  <si>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</si>
  <si>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</si>
  <si>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</si>
  <si>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</si>
  <si>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</si>
  <si>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</si>
  <si>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</si>
  <si>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</si>
  <si>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</si>
  <si>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</si>
  <si>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</si>
  <si>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</si>
  <si>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</si>
  <si>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</si>
  <si>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</si>
  <si>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</si>
  <si>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</si>
  <si>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</si>
  <si>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</si>
  <si>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</si>
  <si>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</si>
  <si>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</si>
  <si>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</si>
  <si>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</si>
  <si>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</si>
  <si>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</si>
  <si>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</si>
  <si>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</si>
  <si>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</si>
  <si>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</si>
  <si>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</si>
  <si>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</si>
  <si>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</si>
  <si>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</si>
  <si>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</si>
  <si>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</si>
  <si>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</si>
  <si>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</si>
  <si>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</si>
  <si>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</si>
  <si>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</si>
  <si>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</si>
  <si>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</si>
  <si>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</si>
  <si>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</si>
  <si>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</si>
  <si>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</si>
  <si>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</si>
  <si>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</si>
  <si>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</si>
  <si>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</si>
  <si>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</si>
  <si>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</si>
  <si>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</si>
  <si>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</si>
  <si>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</si>
  <si>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</si>
  <si>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</si>
  <si>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</si>
  <si>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</si>
  <si>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</si>
  <si>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</si>
  <si>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</si>
  <si>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</si>
  <si>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</si>
  <si>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</si>
  <si>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</si>
  <si>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</si>
  <si>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</si>
  <si>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</si>
  <si>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</si>
  <si>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</si>
  <si>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</si>
  <si>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</si>
  <si>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</si>
  <si>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</si>
  <si>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</si>
  <si>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</si>
  <si>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</si>
  <si>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</si>
  <si>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</si>
  <si>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</si>
  <si>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</si>
  <si>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</si>
  <si>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</si>
  <si>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</si>
  <si>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</si>
  <si>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</si>
  <si>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</si>
  <si>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</si>
  <si>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</si>
  <si>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</si>
  <si>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</si>
  <si>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</si>
  <si>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</si>
  <si>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</si>
  <si>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</si>
  <si>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</si>
  <si>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</si>
  <si>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</si>
  <si>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</si>
  <si>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</si>
  <si>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</si>
  <si>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</si>
  <si>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</si>
  <si>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</si>
  <si>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</si>
  <si>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</si>
  <si>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</si>
  <si>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</si>
  <si>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</si>
  <si>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</si>
  <si>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</si>
  <si>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</si>
  <si>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</si>
  <si>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</si>
  <si>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</si>
  <si>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</si>
  <si>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</si>
  <si>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</si>
  <si>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</si>
  <si>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</si>
  <si>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</si>
  <si>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</si>
  <si>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</si>
  <si>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</si>
  <si>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</si>
  <si>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</si>
  <si>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</si>
  <si>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</si>
  <si>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</si>
  <si>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</si>
  <si>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</si>
  <si>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</si>
  <si>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</si>
  <si>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</si>
  <si>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</si>
  <si>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</si>
  <si>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</si>
  <si>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</si>
  <si>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</si>
  <si>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</si>
  <si>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</si>
  <si>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</si>
  <si>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</si>
  <si>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</si>
  <si>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</si>
  <si>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</si>
  <si>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</si>
  <si>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</si>
  <si>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</si>
  <si>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</si>
  <si>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</si>
  <si>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</si>
  <si>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</si>
  <si>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</si>
  <si>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</si>
  <si>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</si>
  <si>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</si>
  <si>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</si>
  <si>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</si>
  <si>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</si>
  <si>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</si>
  <si>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</si>
  <si>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</si>
  <si>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</si>
  <si>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</si>
  <si>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</si>
  <si>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</si>
  <si>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</si>
  <si>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</si>
  <si>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</si>
  <si>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</si>
  <si>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</si>
  <si>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</si>
  <si>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</si>
  <si>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</si>
  <si>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</si>
  <si>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</si>
  <si>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</si>
  <si>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</si>
  <si>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</si>
  <si>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</si>
  <si>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</si>
  <si>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</si>
  <si>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</si>
  <si>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</si>
  <si>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</si>
  <si>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</si>
  <si>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</si>
  <si>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</si>
  <si>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</si>
  <si>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</si>
  <si>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</si>
  <si>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</si>
  <si>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</si>
  <si>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</si>
  <si>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</si>
  <si>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</si>
  <si>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</si>
  <si>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</si>
  <si>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</si>
  <si>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</si>
  <si>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</si>
  <si>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</si>
  <si>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</si>
  <si>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</si>
  <si>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</si>
  <si>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</si>
  <si>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</si>
  <si>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</si>
  <si>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</si>
  <si>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</si>
  <si>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</si>
  <si>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</si>
  <si>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</si>
  <si>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</si>
  <si>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</si>
  <si>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</si>
  <si>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</si>
  <si>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</si>
  <si>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</si>
  <si>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</si>
  <si>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</si>
  <si>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</si>
  <si>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</si>
  <si>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</si>
  <si>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</si>
  <si>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</si>
  <si>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</si>
  <si>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</si>
  <si>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</si>
  <si>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</si>
  <si>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</si>
  <si>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</si>
  <si>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</si>
  <si>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</si>
  <si>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</si>
  <si>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</si>
  <si>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</si>
  <si>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</si>
  <si>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</si>
  <si>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</si>
  <si>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</si>
  <si>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</si>
  <si>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</si>
  <si>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</si>
  <si>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</si>
  <si>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</si>
  <si>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</si>
  <si>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</si>
  <si>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</si>
  <si>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</si>
  <si>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</si>
  <si>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</si>
  <si>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</si>
  <si>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</si>
  <si>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</si>
  <si>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</si>
  <si>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</si>
  <si>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</si>
  <si>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</si>
  <si>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</si>
  <si>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</si>
  <si>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</si>
  <si>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</si>
  <si>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</si>
  <si>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</si>
  <si>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</si>
  <si>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</si>
  <si>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</si>
  <si>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</si>
  <si>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</si>
  <si>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</si>
  <si>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</si>
  <si>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</si>
  <si>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</si>
  <si>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</si>
  <si>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</si>
  <si>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</si>
  <si>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</si>
  <si>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</si>
  <si>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</si>
  <si>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</si>
  <si>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</si>
  <si>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</si>
  <si>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</si>
  <si>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</si>
  <si>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</si>
  <si>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</si>
  <si>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</si>
  <si>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</si>
  <si>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</si>
  <si>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</si>
  <si>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</si>
  <si>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</si>
  <si>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</si>
  <si>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</si>
  <si>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</si>
  <si>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</si>
  <si>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</si>
  <si>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</si>
  <si>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</si>
  <si>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</si>
  <si>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</si>
  <si>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</si>
  <si>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</si>
  <si>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</si>
  <si>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</si>
  <si>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</si>
  <si>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</si>
  <si>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</si>
  <si>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</si>
  <si>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</si>
  <si>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</si>
  <si>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</si>
  <si>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</si>
  <si>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</si>
  <si>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</si>
  <si>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</si>
  <si>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</si>
  <si>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</si>
  <si>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</si>
  <si>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</si>
  <si>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</si>
  <si>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</si>
  <si>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</si>
  <si>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</si>
  <si>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</si>
  <si>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</si>
  <si>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</si>
  <si>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</si>
  <si>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</si>
  <si>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</si>
  <si>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</si>
  <si>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</si>
  <si>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</si>
  <si>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</si>
  <si>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</si>
  <si>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</si>
  <si>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</si>
  <si>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</si>
  <si>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</si>
  <si>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</si>
  <si>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</si>
  <si>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</si>
  <si>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</si>
  <si>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</si>
  <si>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</si>
  <si>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</si>
  <si>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</si>
  <si>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</si>
  <si>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</si>
  <si>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</si>
  <si>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</si>
  <si>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</si>
  <si>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</si>
  <si>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</si>
  <si>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</si>
  <si>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</si>
  <si>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</si>
  <si>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</si>
  <si>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</si>
  <si>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</si>
  <si>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</si>
  <si>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</si>
  <si>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</si>
  <si>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</si>
  <si>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</si>
  <si>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</si>
  <si>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</si>
  <si>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</si>
  <si>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</si>
  <si>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</si>
  <si>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</si>
  <si>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</si>
  <si>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</si>
  <si>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</si>
  <si>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</si>
  <si>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</si>
  <si>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</si>
  <si>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</si>
  <si>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</si>
  <si>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</si>
  <si>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</si>
  <si>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</si>
  <si>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</si>
  <si>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</si>
  <si>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</si>
  <si>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</si>
  <si>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</si>
  <si>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</si>
  <si>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</si>
  <si>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</si>
  <si>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</si>
  <si>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</si>
  <si>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</si>
  <si>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</si>
  <si>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</si>
  <si>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</si>
  <si>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</si>
  <si>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</si>
  <si>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</si>
  <si>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</si>
  <si>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</si>
  <si>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</si>
  <si>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</si>
  <si>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</si>
  <si>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</si>
  <si>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</si>
  <si>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</si>
  <si>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</si>
  <si>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</si>
  <si>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</si>
  <si>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</si>
  <si>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</si>
  <si>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</si>
  <si>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</si>
  <si>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</si>
  <si>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</si>
  <si>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</si>
  <si>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</si>
  <si>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</si>
  <si>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</si>
  <si>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</si>
  <si>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</si>
  <si>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</si>
  <si>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</si>
  <si>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</si>
  <si>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</si>
  <si>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</si>
  <si>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</si>
  <si>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</si>
  <si>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</si>
  <si>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</si>
  <si>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</si>
  <si>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</si>
  <si>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</si>
  <si>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</si>
  <si>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</si>
  <si>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</si>
  <si>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</si>
  <si>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</si>
  <si>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</si>
  <si>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</si>
  <si>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</si>
  <si>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</si>
  <si>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</si>
  <si>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</si>
  <si>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</si>
  <si>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</si>
  <si>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</si>
  <si>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</si>
  <si>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</si>
  <si>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</si>
  <si>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</si>
  <si>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</si>
  <si>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</si>
  <si>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</si>
  <si>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</si>
  <si>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</si>
  <si>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</si>
  <si>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</si>
  <si>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</si>
  <si>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</si>
  <si>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</si>
  <si>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</si>
  <si>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</si>
  <si>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</si>
  <si>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</si>
  <si>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</si>
  <si>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</si>
  <si>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</si>
  <si>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</si>
  <si>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</si>
  <si>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</si>
  <si>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</si>
  <si>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</si>
  <si>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</si>
  <si>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</si>
  <si>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</si>
  <si>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</si>
  <si>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</si>
  <si>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</si>
  <si>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</si>
  <si>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</si>
  <si>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</si>
  <si>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</si>
  <si>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</si>
  <si>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</si>
  <si>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</si>
  <si>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</si>
  <si>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</si>
  <si>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</si>
  <si>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</si>
  <si>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</si>
  <si>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</si>
  <si>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</si>
  <si>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</si>
  <si>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</si>
  <si>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</si>
  <si>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</si>
  <si>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</si>
  <si>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</si>
  <si>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</si>
  <si>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</si>
  <si>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</si>
  <si>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</si>
  <si>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</si>
  <si>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</si>
  <si>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</si>
  <si>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</si>
  <si>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</si>
  <si>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</si>
  <si>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</si>
  <si>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</si>
  <si>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</si>
  <si>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</si>
  <si>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</si>
  <si>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</si>
  <si>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</si>
  <si>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</si>
  <si>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</si>
  <si>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</si>
  <si>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</si>
  <si>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</si>
  <si>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</si>
  <si>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</si>
  <si>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</si>
  <si>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</si>
  <si>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</si>
  <si>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</si>
  <si>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</si>
  <si>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</si>
  <si>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</si>
  <si>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</si>
  <si>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</si>
  <si>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</si>
  <si>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</si>
  <si>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</si>
  <si>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</si>
  <si>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</si>
  <si>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</si>
  <si>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</si>
  <si>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</si>
  <si>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</si>
  <si>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</si>
  <si>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</si>
  <si>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</si>
  <si>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</si>
  <si>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</si>
  <si>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</si>
  <si>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</si>
  <si>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</si>
  <si>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</si>
  <si>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</si>
  <si>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</si>
  <si>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</si>
  <si>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</si>
  <si>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</si>
  <si>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</si>
  <si>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</si>
  <si>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</si>
  <si>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</si>
  <si>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</si>
  <si>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</si>
  <si>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</si>
  <si>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</si>
  <si>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</si>
  <si>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</si>
  <si>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</si>
  <si>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</si>
  <si>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</si>
  <si>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</si>
  <si>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</si>
  <si>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</si>
  <si>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</si>
  <si>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</si>
  <si>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</si>
  <si>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</si>
  <si>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</si>
  <si>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</si>
  <si>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</si>
  <si>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</si>
  <si>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</si>
  <si>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</si>
  <si>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</si>
  <si>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</si>
  <si>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</si>
  <si>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</si>
  <si>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</si>
  <si>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</si>
  <si>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</si>
  <si>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</si>
  <si>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</si>
  <si>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</si>
  <si>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</si>
  <si>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</si>
  <si>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</si>
  <si>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</si>
  <si>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</si>
  <si>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</si>
  <si>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</si>
  <si>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</si>
  <si>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</si>
  <si>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</si>
  <si>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</si>
  <si>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</si>
  <si>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</si>
  <si>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</si>
  <si>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</si>
  <si>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</si>
  <si>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</si>
  <si>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</si>
  <si>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</si>
  <si>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</si>
  <si>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</si>
  <si>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</si>
  <si>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</si>
  <si>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</si>
  <si>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</si>
  <si>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</si>
  <si>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</si>
  <si>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</si>
  <si>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</si>
  <si>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</si>
  <si>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</si>
  <si>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</si>
  <si>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</si>
  <si>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</si>
  <si>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</si>
  <si>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</si>
  <si>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</si>
  <si>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</si>
  <si>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</si>
  <si>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</si>
  <si>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</si>
  <si>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</si>
  <si>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</si>
  <si>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</si>
  <si>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</si>
  <si>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</si>
  <si>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</si>
  <si>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</si>
  <si>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</si>
  <si>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</si>
  <si>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</si>
  <si>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</si>
  <si>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</si>
  <si>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</si>
  <si>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</si>
  <si>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</si>
  <si>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</si>
  <si>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</si>
  <si>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</si>
  <si>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</si>
  <si>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</si>
  <si>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</si>
  <si>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</si>
  <si>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</si>
  <si>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</si>
  <si>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</si>
  <si>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</si>
  <si>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</si>
  <si>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</si>
  <si>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</si>
  <si>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</si>
  <si>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</si>
  <si>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</si>
  <si>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</si>
  <si>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</si>
  <si>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</si>
  <si>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</si>
  <si>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</si>
  <si>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</si>
  <si>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</si>
  <si>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</si>
  <si>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</si>
  <si>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</si>
  <si>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</si>
  <si>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</si>
  <si>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</si>
  <si>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</si>
  <si>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</si>
  <si>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</si>
  <si>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</si>
  <si>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</si>
  <si>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</si>
  <si>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</si>
  <si>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</si>
  <si>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</si>
  <si>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</si>
  <si>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</si>
  <si>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</si>
  <si>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</si>
  <si>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</si>
  <si>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</si>
  <si>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</si>
  <si>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</si>
  <si>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</si>
  <si>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</si>
  <si>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</si>
  <si>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</si>
  <si>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</si>
  <si>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</si>
  <si>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</si>
  <si>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</si>
  <si>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</si>
  <si>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</si>
  <si>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</si>
  <si>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</si>
  <si>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</si>
  <si>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</si>
  <si>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</si>
  <si>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</si>
  <si>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</si>
  <si>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</si>
  <si>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</si>
  <si>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</si>
  <si>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</si>
  <si>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</si>
  <si>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</si>
  <si>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</si>
  <si>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</si>
  <si>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</si>
  <si>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</si>
  <si>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</si>
  <si>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</si>
  <si>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</si>
  <si>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</si>
  <si>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</si>
  <si>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</si>
  <si>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</si>
  <si>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</si>
  <si>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</si>
  <si>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</si>
  <si>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</si>
  <si>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</si>
  <si>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</si>
  <si>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</si>
  <si>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</si>
  <si>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</si>
  <si>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</si>
  <si>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</si>
  <si>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</si>
  <si>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</si>
  <si>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</si>
  <si>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</si>
  <si>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</si>
  <si>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</si>
  <si>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</si>
  <si>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</si>
  <si>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</si>
  <si>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</si>
  <si>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</si>
  <si>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</si>
  <si>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</si>
  <si>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</si>
  <si>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</si>
  <si>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</si>
  <si>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</si>
  <si>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</si>
  <si>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</si>
  <si>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</si>
  <si>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</si>
  <si>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</si>
  <si>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</si>
  <si>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</si>
  <si>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</si>
  <si>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</si>
  <si>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</si>
  <si>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</si>
  <si>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</si>
  <si>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</si>
  <si>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</si>
  <si>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</si>
  <si>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</si>
  <si>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</si>
  <si>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</si>
  <si>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</si>
  <si>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</si>
  <si>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</si>
  <si>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</si>
  <si>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</si>
  <si>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</si>
  <si>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</si>
  <si>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</si>
  <si>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</si>
  <si>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</si>
  <si>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</si>
  <si>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</si>
  <si>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</si>
  <si>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</si>
  <si>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</si>
  <si>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</si>
  <si>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</si>
  <si>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</si>
  <si>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</si>
  <si>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</si>
  <si>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</si>
  <si>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</si>
  <si>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</si>
  <si>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</si>
  <si>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</si>
  <si>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</si>
  <si>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</si>
  <si>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</si>
  <si>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</si>
  <si>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</si>
  <si>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</si>
  <si>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</si>
  <si>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</si>
  <si>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</si>
  <si>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</si>
  <si>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</si>
  <si>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</si>
  <si>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</si>
  <si>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</si>
  <si>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</si>
  <si>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</si>
  <si>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</si>
  <si>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</si>
  <si>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</si>
  <si>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</si>
  <si>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</si>
  <si>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</si>
  <si>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</si>
  <si>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</si>
  <si>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</si>
  <si>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</si>
  <si>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</si>
  <si>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</si>
  <si>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</si>
  <si>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</si>
  <si>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</si>
  <si>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</si>
  <si>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</si>
  <si>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</si>
  <si>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</si>
  <si>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</si>
  <si>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</si>
  <si>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</si>
  <si>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</si>
  <si>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</si>
  <si>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</si>
  <si>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</si>
  <si>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</si>
  <si>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</si>
  <si>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</si>
  <si>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</si>
  <si>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</si>
  <si>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</si>
  <si>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</si>
  <si>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</si>
  <si>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</si>
  <si>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</si>
  <si>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</si>
  <si>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</si>
  <si>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</si>
  <si>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</si>
  <si>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</si>
  <si>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</si>
  <si>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</si>
  <si>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</si>
  <si>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</si>
  <si>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</si>
  <si>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</si>
  <si>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</si>
  <si>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</si>
  <si>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</si>
  <si>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</si>
  <si>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</si>
  <si>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</si>
  <si>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</si>
  <si>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</si>
  <si>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</si>
  <si>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</si>
  <si>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</si>
  <si>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</si>
  <si>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</si>
  <si>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</si>
  <si>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</si>
  <si>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</si>
  <si>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</si>
  <si>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</si>
  <si>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</si>
  <si>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</si>
  <si>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</si>
  <si>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</si>
  <si>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</si>
  <si>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</si>
  <si>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</si>
  <si>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</si>
  <si>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</si>
  <si>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</si>
  <si>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</si>
  <si>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</si>
  <si>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</si>
  <si>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</si>
  <si>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</si>
  <si>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</si>
  <si>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</si>
  <si>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</si>
  <si>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</si>
  <si>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</si>
  <si>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</si>
  <si>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</si>
  <si>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</si>
  <si>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</si>
  <si>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</si>
  <si>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</si>
  <si>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</si>
  <si>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</si>
  <si>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</si>
  <si>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</si>
  <si>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</si>
  <si>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</si>
  <si>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</si>
  <si>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</si>
  <si>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</si>
  <si>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</si>
  <si>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</si>
  <si>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</si>
  <si>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</si>
  <si>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</si>
  <si>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</si>
  <si>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</si>
  <si>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</si>
  <si>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</si>
  <si>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</si>
  <si>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</si>
  <si>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</si>
  <si>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</si>
  <si>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</si>
  <si>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</si>
  <si>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</si>
  <si>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</si>
  <si>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</si>
  <si>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</si>
  <si>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</si>
  <si>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</si>
  <si>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</si>
  <si>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</si>
  <si>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</si>
  <si>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</si>
  <si>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</si>
  <si>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</si>
  <si>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</si>
  <si>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</si>
  <si>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</si>
  <si>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</si>
  <si>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</si>
  <si>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</si>
  <si>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</si>
  <si>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</si>
  <si>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</si>
  <si>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</si>
  <si>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</si>
  <si>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</si>
  <si>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</si>
  <si>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</si>
  <si>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</si>
  <si>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</si>
  <si>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</si>
  <si>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</si>
  <si>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</si>
  <si>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</si>
  <si>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</si>
  <si>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</si>
  <si>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</si>
  <si>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</si>
  <si>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</si>
  <si>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</si>
  <si>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</si>
  <si>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</si>
  <si>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</si>
  <si>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</si>
  <si>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</si>
  <si>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</si>
  <si>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</si>
  <si>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</si>
  <si>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</si>
  <si>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</si>
  <si>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</si>
  <si>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</si>
  <si>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</si>
  <si>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</si>
  <si>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</si>
  <si>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</si>
  <si>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</si>
  <si>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</si>
  <si>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</si>
  <si>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</si>
  <si>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</si>
  <si>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</si>
  <si>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</si>
  <si>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</si>
  <si>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</si>
  <si>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</si>
  <si>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</si>
  <si>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</si>
  <si>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</si>
  <si>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</si>
  <si>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</si>
  <si>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</si>
  <si>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</si>
  <si>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</si>
  <si>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</si>
  <si>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</si>
  <si>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</si>
  <si>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</si>
  <si>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</si>
  <si>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</si>
  <si>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</si>
  <si>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</si>
  <si>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</si>
  <si>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</si>
  <si>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</si>
  <si>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</si>
  <si>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</si>
  <si>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</si>
  <si>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</si>
  <si>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</si>
  <si>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</si>
  <si>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</si>
  <si>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</si>
  <si>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</si>
  <si>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</si>
  <si>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</si>
  <si>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</si>
  <si>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</si>
  <si>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</si>
  <si>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</si>
  <si>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</si>
  <si>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</si>
  <si>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</si>
  <si>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</si>
  <si>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</si>
  <si>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</si>
  <si>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</si>
  <si>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</si>
  <si>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</si>
  <si>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</si>
  <si>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</si>
  <si>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</si>
  <si>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</si>
  <si>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</si>
  <si>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</si>
  <si>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</si>
  <si>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</si>
  <si>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</si>
  <si>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</si>
  <si>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</si>
  <si>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</si>
  <si>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</si>
  <si>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</si>
  <si>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</si>
  <si>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</si>
  <si>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</si>
  <si>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</si>
  <si>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</si>
  <si>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</si>
  <si>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</si>
  <si>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</si>
  <si>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</si>
  <si>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</si>
  <si>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</si>
  <si>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</si>
  <si>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</si>
  <si>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</si>
  <si>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</si>
  <si>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</si>
  <si>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</si>
  <si>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</si>
  <si>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</si>
  <si>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</si>
  <si>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</si>
  <si>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</si>
  <si>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</si>
  <si>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</si>
  <si>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</si>
  <si>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</si>
  <si>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</si>
  <si>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</si>
  <si>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</si>
  <si>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</si>
  <si>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</si>
  <si>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</si>
  <si>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</si>
  <si>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</si>
  <si>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</si>
  <si>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</si>
  <si>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</si>
  <si>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</si>
  <si>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</si>
  <si>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</si>
  <si>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</si>
  <si>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</si>
  <si>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</si>
  <si>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</si>
  <si>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</si>
  <si>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</si>
  <si>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</si>
  <si>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</si>
  <si>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</si>
  <si>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</si>
  <si>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</si>
  <si>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</si>
  <si>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</si>
  <si>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</si>
  <si>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</si>
  <si>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</si>
  <si>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</si>
  <si>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</si>
  <si>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</si>
  <si>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</si>
  <si>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</si>
  <si>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</si>
  <si>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</si>
  <si>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</si>
  <si>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</si>
  <si>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</si>
  <si>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</si>
  <si>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</si>
  <si>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</si>
  <si>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</si>
  <si>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</si>
  <si>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</si>
  <si>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</si>
  <si>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</si>
  <si>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</si>
  <si>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</si>
  <si>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</si>
  <si>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</si>
  <si>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</si>
  <si>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</si>
  <si>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</si>
  <si>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</si>
  <si>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</si>
  <si>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</si>
  <si>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</si>
  <si>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</si>
  <si>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</si>
  <si>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</si>
  <si>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</si>
  <si>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</si>
  <si>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</si>
  <si>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</si>
  <si>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</si>
  <si>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</si>
  <si>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</si>
  <si>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</si>
  <si>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</si>
  <si>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</si>
  <si>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</si>
  <si>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</si>
  <si>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</si>
  <si>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</si>
  <si>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</si>
  <si>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</si>
  <si>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</si>
  <si>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</si>
  <si>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</si>
  <si>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</si>
  <si>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</si>
  <si>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</si>
  <si>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</si>
  <si>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</si>
  <si>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</si>
  <si>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</si>
  <si>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</si>
  <si>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</si>
  <si>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</si>
  <si>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</si>
  <si>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</si>
  <si>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</si>
  <si>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</si>
  <si>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</si>
  <si>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</si>
  <si>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</si>
  <si>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</si>
  <si>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</si>
  <si>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</si>
  <si>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</si>
  <si>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</si>
  <si>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</si>
  <si>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</si>
  <si>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</si>
  <si>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</si>
  <si>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</si>
  <si>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</si>
  <si>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</si>
  <si>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</si>
  <si>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</si>
  <si>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</si>
  <si>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</si>
  <si>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</si>
  <si>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</si>
  <si>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</si>
  <si>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</si>
  <si>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</si>
  <si>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</si>
  <si>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</si>
  <si>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</si>
  <si>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</si>
  <si>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</si>
  <si>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</si>
  <si>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</si>
  <si>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</si>
  <si>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</si>
  <si>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</si>
  <si>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</si>
  <si>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</si>
  <si>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</si>
  <si>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</si>
  <si>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</si>
  <si>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</si>
  <si>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</si>
  <si>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</si>
  <si>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</si>
  <si>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</si>
  <si>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</si>
  <si>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</si>
  <si>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</si>
  <si>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</si>
  <si>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</si>
  <si>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</si>
  <si>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</si>
  <si>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</si>
  <si>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</si>
  <si>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</si>
  <si>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</si>
  <si>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</si>
  <si>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</si>
  <si>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</si>
  <si>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</si>
  <si>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</si>
  <si>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</si>
  <si>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</si>
  <si>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</si>
  <si>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</si>
  <si>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</si>
  <si>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</si>
  <si>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</si>
  <si>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</si>
  <si>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</si>
  <si>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</si>
  <si>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</si>
  <si>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</si>
  <si>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</si>
  <si>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</si>
  <si>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</si>
  <si>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</si>
  <si>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</si>
  <si>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</si>
  <si>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</si>
  <si>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</si>
  <si>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</si>
  <si>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</si>
  <si>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</si>
  <si>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</si>
  <si>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</si>
  <si>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</si>
  <si>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</si>
  <si>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</si>
  <si>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</si>
  <si>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</si>
  <si>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</si>
  <si>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</si>
  <si>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</si>
  <si>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</si>
  <si>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</si>
  <si>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</si>
  <si>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</si>
  <si>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</si>
  <si>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</si>
  <si>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</si>
  <si>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</si>
  <si>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</si>
  <si>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</si>
  <si>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</si>
  <si>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</si>
  <si>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</si>
  <si>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</si>
  <si>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</si>
  <si>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</si>
  <si>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</si>
  <si>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</si>
  <si>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</si>
  <si>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</si>
  <si>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</si>
  <si>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</si>
  <si>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</si>
  <si>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</si>
  <si>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</si>
  <si>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</si>
  <si>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</si>
  <si>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</si>
  <si>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</si>
  <si>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</si>
  <si>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</si>
  <si>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</si>
  <si>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</si>
  <si>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</si>
  <si>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</si>
  <si>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</si>
  <si>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</si>
  <si>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</si>
  <si>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</si>
  <si>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</si>
  <si>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</si>
  <si>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</si>
  <si>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</si>
  <si>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</si>
  <si>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</si>
  <si>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</si>
  <si>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</si>
  <si>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</si>
  <si>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</si>
  <si>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</si>
  <si>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</si>
  <si>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</si>
  <si>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</si>
  <si>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</si>
  <si>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</si>
  <si>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</si>
  <si>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</si>
  <si>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</si>
  <si>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</si>
  <si>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</si>
  <si>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</si>
  <si>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</si>
  <si>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</si>
  <si>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</si>
  <si>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</si>
  <si>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</si>
  <si>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</si>
  <si>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</si>
  <si>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</si>
  <si>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</si>
  <si>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</si>
  <si>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</si>
  <si>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</si>
  <si>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</si>
  <si>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</si>
  <si>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</si>
  <si>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</si>
  <si>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</si>
  <si>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</si>
  <si>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</si>
  <si>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</si>
  <si>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</si>
  <si>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</si>
  <si>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</si>
  <si>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</si>
  <si>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</si>
  <si>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</si>
  <si>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</si>
  <si>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</si>
  <si>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</si>
  <si>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</si>
  <si>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</si>
  <si>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</si>
  <si>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</si>
  <si>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</si>
  <si>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</si>
  <si>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</si>
  <si>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</si>
  <si>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</si>
  <si>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</si>
  <si>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</si>
  <si>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</si>
  <si>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</si>
  <si>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</si>
  <si>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</si>
  <si>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</si>
  <si>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</si>
  <si>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</si>
  <si>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</si>
  <si>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</si>
  <si>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</si>
  <si>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</si>
  <si>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</si>
  <si>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</si>
  <si>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</si>
  <si>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</si>
  <si>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</si>
  <si>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</si>
  <si>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</si>
  <si>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</si>
  <si>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</si>
  <si>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</si>
  <si>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</si>
  <si>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</si>
  <si>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</si>
  <si>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</si>
  <si>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</si>
  <si>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</si>
  <si>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</si>
  <si>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</si>
  <si>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</si>
  <si>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</si>
  <si>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</si>
  <si>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</si>
  <si>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</si>
  <si>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</si>
  <si>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</si>
  <si>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</si>
  <si>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</si>
  <si>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</si>
  <si>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</si>
  <si>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</si>
  <si>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</si>
  <si>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</si>
  <si>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</si>
  <si>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</si>
  <si>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</si>
  <si>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</si>
  <si>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</si>
  <si>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</si>
  <si>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</si>
  <si>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</si>
  <si>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</si>
  <si>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</si>
  <si>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</si>
  <si>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</si>
  <si>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</si>
  <si>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</si>
  <si>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</si>
  <si>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</si>
  <si>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</si>
  <si>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</si>
  <si>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</si>
  <si>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</si>
  <si>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</si>
  <si>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</si>
  <si>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</si>
  <si>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</si>
  <si>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</si>
  <si>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</si>
  <si>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</si>
  <si>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</si>
  <si>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</si>
  <si>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</si>
  <si>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</si>
  <si>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</si>
  <si>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</si>
  <si>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</si>
  <si>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</si>
  <si>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</si>
  <si>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</si>
  <si>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</si>
  <si>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</si>
  <si>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</si>
  <si>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</si>
  <si>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</si>
  <si>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</si>
  <si>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</si>
  <si>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</si>
  <si>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</si>
  <si>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</si>
  <si>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</si>
  <si>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</si>
  <si>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</si>
  <si>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</si>
  <si>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</si>
  <si>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</si>
  <si>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</si>
  <si>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</si>
  <si>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</si>
  <si>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</si>
  <si>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</si>
  <si>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</si>
  <si>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</si>
  <si>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</si>
  <si>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</si>
  <si>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</si>
  <si>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</si>
  <si>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</si>
  <si>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</si>
  <si>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</si>
  <si>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</si>
  <si>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</si>
  <si>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</si>
  <si>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</si>
  <si>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</si>
  <si>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</si>
  <si>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</si>
  <si>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</si>
  <si>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</si>
  <si>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</si>
  <si>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</si>
  <si>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</si>
  <si>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</si>
  <si>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</si>
  <si>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</si>
  <si>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</si>
  <si>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</si>
  <si>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</si>
  <si>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</si>
  <si>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</si>
  <si>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</si>
  <si>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</si>
  <si>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</si>
  <si>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</si>
  <si>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</si>
  <si>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</si>
  <si>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</si>
  <si>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</si>
  <si>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</si>
  <si>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</si>
  <si>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</si>
  <si>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</si>
  <si>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</si>
  <si>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</si>
  <si>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</si>
  <si>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</si>
  <si>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</si>
  <si>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</si>
  <si>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</si>
  <si>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</si>
  <si>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</si>
  <si>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</si>
  <si>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</si>
  <si>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</si>
  <si>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</si>
  <si>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</si>
  <si>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</si>
  <si>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</si>
  <si>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</si>
  <si>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</si>
  <si>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</si>
  <si>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</si>
  <si>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</si>
  <si>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</si>
  <si>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</si>
  <si>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</si>
  <si>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</si>
  <si>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</si>
  <si>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</si>
  <si>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</si>
  <si>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</si>
  <si>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</si>
  <si>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</si>
  <si>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</si>
  <si>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</si>
  <si>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</si>
  <si>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</si>
  <si>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</si>
  <si>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</si>
  <si>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</si>
  <si>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</si>
  <si>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</si>
  <si>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</si>
  <si>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</si>
  <si>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</si>
  <si>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</si>
  <si>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</si>
  <si>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</si>
  <si>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</si>
  <si>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</si>
  <si>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</si>
  <si>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</si>
  <si>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</si>
  <si>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</si>
  <si>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</si>
  <si>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</si>
  <si>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</si>
  <si>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</si>
  <si>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</si>
  <si>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</si>
  <si>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</si>
  <si>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</si>
  <si>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</si>
  <si>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</si>
  <si>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</si>
  <si>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</si>
  <si>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</si>
  <si>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</si>
  <si>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</si>
  <si>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</si>
  <si>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</si>
  <si>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</si>
  <si>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</si>
  <si>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</si>
  <si>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</si>
  <si>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</si>
  <si>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</si>
  <si>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</si>
  <si>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</si>
  <si>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</si>
  <si>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</si>
  <si>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</si>
  <si>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</si>
  <si>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</si>
  <si>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</si>
  <si>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</si>
  <si>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</si>
  <si>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</si>
  <si>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</si>
  <si>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</si>
  <si>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</si>
  <si>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</si>
  <si>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</si>
  <si>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</si>
  <si>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</si>
  <si>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</si>
  <si>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</si>
  <si>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</si>
  <si>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</si>
  <si>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</si>
  <si>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</si>
  <si>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</si>
  <si>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</si>
  <si>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</si>
  <si>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</si>
  <si>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</si>
  <si>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</si>
  <si>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</si>
  <si>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</si>
  <si>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</si>
  <si>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</si>
  <si>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</si>
  <si>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</si>
  <si>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</si>
  <si>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</si>
  <si>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</si>
  <si>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</si>
  <si>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</si>
  <si>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</si>
  <si>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</si>
  <si>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</si>
  <si>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</si>
  <si>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</si>
  <si>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</si>
  <si>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</si>
  <si>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</si>
  <si>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</si>
  <si>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</si>
  <si>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</si>
  <si>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</si>
  <si>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</si>
  <si>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</si>
  <si>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</si>
  <si>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</si>
  <si>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</si>
  <si>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</si>
  <si>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</si>
  <si>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</si>
  <si>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</si>
  <si>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</si>
  <si>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</si>
  <si>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</si>
  <si>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</si>
  <si>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</si>
  <si>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</si>
  <si>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</si>
  <si>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</si>
  <si>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</si>
  <si>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</si>
  <si>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</si>
  <si>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</si>
  <si>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</si>
  <si>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</si>
  <si>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</si>
  <si>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</si>
  <si>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</si>
  <si>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</si>
  <si>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</si>
  <si>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</si>
  <si>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</si>
  <si>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</si>
  <si>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</si>
  <si>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</si>
  <si>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</si>
  <si>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</si>
  <si>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</si>
  <si>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</si>
  <si>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</si>
  <si>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</si>
  <si>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</si>
  <si>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</si>
  <si>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</si>
  <si>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</si>
  <si>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</si>
  <si>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</si>
  <si>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</si>
  <si>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</si>
  <si>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</si>
  <si>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</si>
  <si>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</si>
  <si>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</si>
  <si>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</si>
  <si>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</si>
  <si>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</si>
  <si>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</si>
  <si>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</si>
  <si>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</si>
  <si>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</si>
  <si>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</si>
  <si>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</si>
  <si>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</si>
  <si>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</si>
  <si>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</si>
  <si>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</si>
  <si>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</si>
  <si>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</si>
  <si>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</si>
  <si>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</si>
  <si>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</si>
  <si>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</si>
  <si>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</si>
  <si>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</si>
  <si>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</si>
  <si>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</si>
  <si>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</si>
  <si>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</si>
  <si>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</si>
  <si>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</si>
  <si>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</si>
  <si>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</si>
  <si>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</si>
  <si>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</si>
  <si>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</si>
  <si>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</si>
  <si>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</si>
  <si>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</si>
  <si>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</si>
  <si>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</si>
  <si>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</si>
  <si>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</si>
  <si>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</si>
  <si>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</si>
  <si>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</si>
  <si>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</si>
  <si>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</si>
  <si>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</si>
  <si>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</si>
  <si>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</si>
  <si>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</si>
  <si>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</si>
  <si>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</si>
  <si>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</si>
  <si>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</si>
  <si>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</si>
  <si>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</si>
  <si>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</si>
  <si>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</si>
  <si>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</si>
  <si>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</si>
  <si>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</si>
  <si>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</si>
  <si>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</si>
  <si>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</si>
  <si>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</si>
  <si>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</si>
  <si>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</si>
  <si>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</si>
  <si>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</si>
  <si>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</si>
  <si>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</si>
  <si>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</si>
  <si>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</si>
  <si>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</si>
  <si>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</si>
  <si>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</si>
  <si>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</si>
  <si>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</si>
  <si>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</si>
  <si>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</si>
  <si>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</si>
  <si>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</si>
  <si>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</si>
  <si>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</si>
  <si>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</si>
  <si>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</si>
  <si>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</si>
  <si>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</si>
  <si>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</si>
  <si>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</si>
  <si>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</si>
  <si>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</si>
  <si>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</si>
  <si>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</si>
  <si>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</si>
  <si>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</si>
  <si>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</si>
  <si>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</si>
  <si>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</si>
  <si>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</si>
  <si>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</si>
  <si>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</si>
  <si>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</si>
  <si>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</si>
  <si>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</si>
  <si>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</si>
  <si>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</si>
  <si>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</si>
  <si>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</si>
  <si>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</si>
  <si>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</si>
  <si>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</si>
  <si>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</si>
  <si>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</si>
  <si>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</si>
  <si>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</si>
  <si>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</si>
  <si>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</si>
  <si>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</si>
  <si>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</si>
  <si>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</si>
  <si>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</si>
  <si>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</si>
  <si>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</si>
  <si>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</si>
  <si>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</si>
  <si>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</si>
  <si>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</si>
  <si>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</si>
  <si>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</si>
  <si>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</si>
  <si>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</si>
  <si>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</si>
  <si>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</si>
  <si>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</si>
  <si>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</si>
  <si>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</si>
  <si>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</si>
  <si>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</si>
  <si>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</si>
  <si>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</si>
  <si>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</si>
  <si>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</si>
  <si>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</si>
  <si>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</si>
  <si>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</si>
  <si>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</si>
  <si>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</si>
  <si>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</si>
  <si>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</si>
  <si>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</si>
  <si>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</si>
  <si>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</si>
  <si>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</si>
  <si>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</si>
  <si>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</si>
  <si>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</si>
  <si>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</si>
  <si>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</si>
  <si>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</si>
  <si>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</si>
  <si>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</si>
  <si>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</si>
  <si>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</si>
  <si>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</si>
  <si>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</si>
  <si>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</si>
  <si>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</si>
  <si>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</si>
  <si>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</si>
  <si>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</si>
  <si>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</si>
  <si>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</si>
  <si>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</si>
  <si>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</si>
  <si>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</si>
  <si>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</si>
  <si>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</si>
  <si>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</si>
  <si>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</si>
  <si>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</si>
  <si>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</si>
  <si>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</si>
  <si>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</si>
  <si>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</si>
  <si>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</si>
  <si>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</si>
  <si>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</si>
  <si>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</si>
  <si>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</si>
  <si>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</si>
  <si>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</si>
  <si>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</si>
  <si>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</si>
  <si>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</si>
  <si>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</si>
  <si>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</si>
  <si>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</si>
  <si>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</si>
  <si>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</si>
  <si>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</si>
  <si>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</si>
  <si>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</si>
  <si>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</si>
  <si>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</si>
  <si>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</si>
  <si>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</si>
  <si>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</si>
  <si>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</si>
  <si>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</si>
  <si>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</si>
  <si>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</si>
  <si>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</si>
  <si>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</si>
  <si>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</si>
  <si>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</si>
  <si>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</si>
  <si>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</si>
  <si>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</si>
  <si>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</si>
  <si>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</si>
  <si>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</si>
  <si>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</si>
  <si>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</si>
  <si>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</si>
  <si>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</si>
  <si>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</si>
  <si>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</si>
  <si>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</si>
  <si>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</si>
  <si>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</si>
  <si>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</si>
  <si>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</si>
  <si>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</si>
  <si>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</si>
  <si>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</si>
  <si>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</si>
  <si>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</si>
  <si>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</si>
  <si>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</si>
  <si>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</si>
  <si>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</si>
  <si>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</si>
  <si>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</si>
  <si>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</si>
  <si>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</si>
  <si>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</si>
  <si>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</si>
  <si>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</si>
  <si>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</si>
  <si>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</si>
  <si>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</si>
  <si>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</si>
  <si>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</si>
  <si>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</si>
  <si>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</si>
  <si>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</si>
  <si>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</si>
  <si>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</si>
  <si>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</si>
  <si>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</si>
  <si>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</si>
  <si>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</si>
  <si>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</si>
  <si>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</si>
  <si>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</si>
  <si>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</si>
  <si>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</si>
  <si>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</si>
  <si>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</si>
  <si>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</si>
  <si>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</si>
  <si>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</si>
  <si>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</si>
  <si>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</si>
  <si>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</si>
  <si>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</si>
  <si>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</si>
  <si>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</si>
  <si>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</si>
  <si>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</si>
  <si>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</si>
  <si>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</si>
  <si>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</si>
  <si>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</si>
  <si>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</si>
  <si>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</si>
  <si>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</si>
  <si>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</si>
  <si>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</si>
  <si>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</si>
  <si>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</si>
  <si>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</si>
  <si>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</si>
  <si>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</si>
  <si>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</si>
  <si>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</si>
  <si>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</si>
  <si>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</si>
  <si>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</si>
  <si>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</si>
  <si>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</si>
  <si>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</si>
  <si>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</si>
  <si>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</si>
  <si>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</si>
  <si>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</si>
  <si>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</si>
  <si>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</si>
  <si>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</si>
  <si>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</si>
  <si>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</si>
  <si>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</si>
  <si>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</si>
  <si>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</si>
  <si>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</si>
  <si>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</si>
  <si>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</si>
  <si>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</si>
  <si>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</si>
  <si>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</si>
  <si>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</si>
  <si>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</si>
  <si>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</si>
  <si>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</si>
  <si>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</si>
  <si>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</si>
  <si>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</si>
  <si>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</si>
  <si>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</si>
  <si>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</si>
  <si>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</si>
  <si>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</si>
  <si>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</si>
  <si>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</si>
  <si>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</si>
  <si>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</si>
  <si>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</si>
  <si>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</si>
  <si>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</si>
  <si>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</si>
  <si>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</si>
  <si>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</si>
  <si>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</si>
  <si>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</si>
  <si>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</si>
  <si>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</si>
  <si>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</si>
  <si>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</si>
  <si>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</si>
  <si>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</si>
  <si>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</si>
  <si>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</si>
  <si>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</si>
  <si>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</si>
  <si>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</si>
  <si>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</si>
  <si>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</si>
  <si>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</si>
  <si>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</si>
  <si>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</si>
  <si>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</si>
  <si>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</si>
  <si>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</si>
  <si>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</si>
  <si>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</si>
  <si>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</si>
  <si>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</si>
  <si>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</si>
  <si>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</si>
  <si>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</si>
  <si>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</si>
  <si>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</si>
  <si>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</si>
  <si>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</si>
  <si>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</si>
  <si>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</si>
  <si>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</si>
  <si>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</si>
  <si>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</si>
  <si>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</si>
  <si>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</si>
  <si>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</si>
  <si>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</si>
  <si>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</si>
  <si>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</si>
  <si>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</si>
  <si>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</si>
  <si>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</si>
  <si>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</si>
  <si>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</si>
  <si>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</si>
  <si>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</si>
  <si>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</si>
  <si>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</si>
  <si>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</si>
  <si>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</si>
  <si>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</si>
  <si>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</si>
  <si>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</si>
  <si>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</si>
  <si>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</si>
  <si>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</si>
  <si>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</si>
  <si>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</si>
  <si>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</si>
  <si>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</si>
  <si>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</si>
  <si>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</si>
  <si>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</si>
  <si>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</si>
  <si>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</si>
  <si>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</si>
  <si>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</si>
  <si>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</si>
  <si>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</si>
  <si>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</si>
  <si>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</si>
  <si>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</si>
  <si>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</si>
  <si>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</si>
  <si>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</si>
  <si>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</si>
  <si>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</si>
  <si>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</si>
  <si>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</si>
  <si>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</si>
  <si>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</si>
  <si>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</si>
  <si>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</si>
  <si>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</si>
  <si>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</si>
  <si>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</si>
  <si>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</si>
  <si>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</si>
  <si>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</si>
  <si>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</si>
  <si>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</si>
  <si>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</si>
  <si>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</si>
  <si>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</si>
  <si>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</si>
  <si>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</si>
  <si>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</si>
  <si>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</si>
  <si>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</si>
  <si>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</si>
  <si>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</si>
  <si>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</si>
  <si>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</si>
  <si>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</si>
  <si>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</si>
  <si>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</si>
  <si>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</si>
  <si>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</si>
  <si>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</si>
  <si>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</si>
  <si>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</si>
  <si>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</si>
  <si>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</si>
  <si>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</si>
  <si>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</si>
  <si>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</si>
  <si>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</si>
  <si>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</si>
  <si>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</si>
  <si>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</si>
  <si>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</si>
  <si>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</si>
  <si>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</si>
  <si>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</si>
  <si>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</si>
  <si>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</si>
  <si>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</si>
  <si>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</si>
  <si>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</si>
  <si>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</si>
  <si>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</si>
  <si>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</si>
  <si>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</si>
  <si>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</si>
  <si>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</si>
  <si>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</si>
  <si>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</si>
  <si>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</si>
  <si>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</si>
  <si>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</si>
  <si>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</si>
  <si>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</si>
  <si>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</si>
  <si>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</si>
  <si>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</si>
  <si>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</si>
  <si>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</si>
  <si>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</si>
  <si>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</si>
  <si>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</si>
  <si>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</si>
  <si>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</si>
  <si>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</si>
  <si>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</si>
  <si>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</si>
  <si>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</si>
  <si>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</si>
  <si>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</si>
  <si>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</si>
  <si>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</si>
  <si>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</si>
  <si>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</si>
  <si>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</si>
  <si>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</si>
  <si>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</si>
  <si>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</si>
  <si>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</si>
  <si>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</si>
  <si>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</si>
  <si>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</si>
  <si>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</si>
  <si>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</si>
  <si>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</si>
  <si>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</si>
  <si>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</si>
  <si>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</si>
  <si>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</si>
  <si>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</si>
  <si>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</si>
  <si>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</si>
  <si>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</si>
  <si>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</si>
  <si>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</si>
  <si>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</si>
  <si>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</si>
  <si>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</si>
  <si>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</si>
  <si>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</si>
  <si>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</si>
  <si>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</si>
  <si>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</si>
  <si>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</si>
  <si>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</si>
  <si>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</si>
  <si>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</si>
  <si>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</si>
  <si>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</si>
  <si>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</si>
  <si>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</si>
  <si>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</si>
  <si>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</si>
  <si>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</si>
  <si>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</si>
  <si>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</si>
  <si>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</si>
  <si>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</si>
  <si>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</si>
  <si>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</si>
  <si>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</si>
  <si>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</si>
  <si>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</si>
  <si>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</si>
  <si>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</si>
  <si>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</si>
  <si>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</si>
  <si>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</si>
  <si>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</si>
  <si>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</si>
  <si>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</si>
  <si>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</si>
  <si>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</si>
  <si>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</si>
  <si>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</si>
  <si>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</si>
  <si>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</si>
  <si>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</si>
  <si>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</si>
  <si>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</si>
  <si>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</si>
  <si>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</si>
  <si>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</si>
  <si>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</si>
  <si>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</si>
  <si>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</si>
  <si>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</si>
  <si>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</si>
  <si>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</si>
  <si>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</si>
  <si>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</si>
  <si>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</si>
  <si>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</si>
  <si>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</si>
  <si>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</si>
  <si>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</si>
  <si>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</si>
  <si>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</si>
  <si>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</si>
  <si>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</si>
  <si>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</si>
  <si>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</si>
  <si>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</si>
  <si>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</si>
  <si>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</si>
  <si>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</si>
  <si>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</si>
  <si>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</si>
  <si>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</si>
  <si>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</si>
  <si>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</si>
  <si>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</si>
  <si>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</si>
  <si>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</si>
  <si>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</si>
  <si>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</si>
  <si>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</si>
  <si>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</si>
  <si>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</si>
  <si>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</si>
  <si>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</si>
  <si>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</si>
  <si>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</si>
  <si>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</si>
  <si>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</si>
  <si>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</si>
  <si>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</si>
  <si>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</si>
  <si>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</si>
  <si>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</si>
  <si>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</si>
  <si>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</si>
  <si>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</si>
  <si>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</si>
  <si>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</si>
  <si>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</si>
  <si>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</si>
  <si>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</si>
  <si>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</si>
  <si>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</si>
  <si>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</si>
  <si>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</si>
  <si>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</si>
  <si>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</si>
  <si>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</si>
  <si>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</si>
  <si>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</si>
  <si>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</si>
  <si>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</si>
  <si>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</si>
  <si>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</si>
  <si>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</si>
  <si>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</si>
  <si>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</si>
  <si>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</si>
  <si>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</si>
  <si>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</si>
  <si>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</si>
  <si>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</si>
  <si>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</si>
  <si>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</si>
  <si>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</si>
  <si>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</si>
  <si>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</si>
  <si>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</si>
  <si>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</si>
  <si>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</si>
  <si>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</si>
  <si>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</si>
  <si>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</si>
  <si>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</si>
  <si>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</si>
  <si>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</si>
  <si>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</si>
  <si>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</si>
  <si>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</si>
  <si>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</si>
  <si>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</si>
  <si>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</si>
  <si>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</si>
  <si>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</si>
  <si>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</si>
  <si>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</si>
  <si>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</si>
  <si>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</si>
  <si>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</si>
  <si>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</si>
  <si>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</si>
  <si>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</si>
  <si>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</si>
  <si>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</si>
  <si>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</si>
  <si>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</si>
  <si>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</si>
  <si>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</si>
  <si>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</si>
  <si>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</si>
  <si>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</si>
  <si>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</si>
  <si>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</si>
  <si>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</si>
  <si>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</si>
  <si>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</si>
  <si>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</si>
  <si>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</si>
  <si>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</si>
  <si>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</si>
  <si>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</si>
  <si>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</si>
  <si>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</si>
  <si>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</si>
  <si>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</si>
  <si>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</si>
  <si>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</si>
  <si>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</si>
  <si>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</si>
  <si>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</si>
  <si>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</si>
  <si>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</si>
  <si>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</si>
  <si>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</si>
  <si>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</si>
  <si>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</si>
  <si>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</si>
  <si>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</si>
  <si>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</si>
  <si>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</si>
  <si>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</si>
  <si>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</si>
  <si>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</si>
  <si>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</si>
  <si>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</si>
  <si>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</si>
  <si>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</si>
  <si>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</si>
  <si>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</si>
  <si>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</si>
  <si>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</si>
  <si>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</si>
  <si>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</si>
  <si>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</si>
  <si>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</si>
  <si>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</si>
  <si>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</si>
  <si>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</si>
  <si>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</si>
  <si>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</si>
  <si>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</si>
  <si>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</si>
  <si>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</si>
  <si>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</si>
  <si>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</si>
  <si>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</si>
  <si>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</si>
  <si>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</si>
  <si>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</si>
  <si>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</si>
  <si>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</si>
  <si>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</si>
  <si>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</si>
  <si>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</si>
  <si>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</si>
  <si>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</si>
  <si>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</si>
  <si>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</si>
  <si>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</si>
  <si>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</si>
  <si>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</si>
  <si>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</si>
  <si>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</si>
  <si>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</si>
  <si>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</si>
  <si>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</si>
  <si>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</si>
  <si>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</si>
  <si>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</si>
  <si>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</si>
  <si>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</si>
  <si>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</si>
  <si>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</si>
  <si>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</si>
  <si>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</si>
  <si>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</si>
  <si>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</si>
  <si>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</si>
  <si>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</si>
  <si>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</si>
  <si>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</si>
  <si>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</si>
  <si>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</si>
  <si>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</si>
  <si>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</si>
  <si>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</si>
  <si>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</si>
  <si>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</si>
  <si>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</si>
  <si>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</si>
  <si>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</si>
  <si>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</si>
  <si>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</si>
  <si>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</si>
  <si>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</si>
  <si>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</si>
  <si>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</si>
  <si>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</si>
  <si>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</si>
  <si>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</si>
  <si>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</si>
  <si>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</si>
  <si>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</si>
  <si>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</si>
  <si>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</si>
  <si>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</si>
  <si>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</si>
  <si>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</si>
  <si>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</si>
  <si>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</si>
  <si>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</si>
  <si>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</si>
  <si>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</si>
  <si>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</si>
  <si>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</si>
  <si>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</si>
  <si>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</si>
  <si>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</si>
  <si>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</si>
  <si>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</si>
  <si>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</si>
  <si>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</si>
  <si>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</si>
  <si>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</si>
  <si>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</si>
  <si>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</si>
  <si>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</si>
  <si>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</si>
  <si>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</si>
  <si>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</si>
  <si>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</si>
  <si>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</si>
  <si>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</si>
  <si>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</si>
  <si>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</si>
  <si>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</si>
  <si>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</si>
  <si>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</si>
  <si>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</si>
  <si>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</si>
  <si>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</si>
  <si>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</si>
  <si>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</si>
  <si>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</si>
  <si>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</si>
  <si>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</si>
  <si>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</si>
  <si>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</si>
  <si>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</si>
  <si>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</si>
  <si>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</si>
  <si>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</si>
  <si>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</si>
  <si>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</si>
  <si>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</si>
  <si>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</si>
  <si>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</si>
  <si>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</si>
  <si>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</si>
  <si>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</si>
  <si>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</si>
  <si>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</si>
  <si>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</si>
  <si>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</si>
  <si>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</si>
  <si>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</si>
  <si>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</si>
  <si>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</si>
  <si>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</si>
  <si>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</si>
  <si>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</si>
  <si>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</si>
  <si>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</si>
  <si>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</si>
  <si>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</si>
  <si>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</si>
  <si>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</si>
  <si>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</si>
  <si>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</si>
  <si>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</si>
  <si>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</si>
  <si>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</si>
  <si>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</si>
  <si>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</si>
  <si>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</si>
  <si>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</si>
  <si>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</si>
  <si>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</si>
  <si>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</si>
  <si>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</si>
  <si>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</si>
  <si>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</si>
  <si>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</si>
  <si>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</si>
  <si>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</si>
  <si>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</si>
  <si>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</si>
  <si>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</si>
  <si>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</si>
  <si>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</si>
  <si>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</si>
  <si>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</si>
  <si>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</si>
  <si>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</si>
  <si>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</si>
  <si>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</si>
  <si>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</si>
  <si>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</si>
  <si>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</si>
  <si>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</si>
  <si>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</si>
  <si>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</si>
  <si>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</si>
  <si>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</si>
  <si>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</si>
  <si>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</si>
  <si>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</si>
  <si>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</si>
  <si>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</si>
  <si>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</si>
  <si>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</si>
  <si>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</si>
  <si>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</si>
  <si>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</si>
  <si>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</si>
  <si>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</si>
  <si>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</si>
  <si>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</si>
  <si>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</si>
  <si>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</si>
  <si>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</si>
  <si>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</si>
  <si>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</si>
  <si>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</si>
  <si>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</si>
  <si>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</si>
  <si>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</si>
  <si>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</si>
  <si>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</si>
  <si>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</si>
  <si>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</si>
  <si>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</si>
  <si>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</si>
  <si>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</si>
  <si>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</si>
  <si>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</si>
  <si>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</si>
  <si>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</si>
  <si>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</si>
  <si>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</si>
  <si>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</si>
  <si>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</si>
  <si>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</si>
  <si>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</si>
  <si>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</si>
  <si>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</si>
  <si>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</si>
  <si>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</si>
  <si>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</si>
  <si>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</si>
  <si>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</si>
  <si>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</si>
  <si>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</si>
  <si>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</si>
  <si>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</si>
  <si>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</si>
  <si>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</si>
  <si>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</si>
  <si>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</si>
  <si>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</si>
  <si>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</si>
  <si>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</si>
  <si>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</si>
  <si>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</si>
  <si>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</si>
  <si>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</si>
  <si>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</si>
  <si>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</si>
  <si>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</si>
  <si>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</si>
  <si>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</si>
  <si>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</si>
  <si>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</si>
  <si>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</si>
  <si>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</si>
  <si>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</si>
  <si>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</si>
  <si>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</si>
  <si>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</si>
  <si>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</si>
  <si>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</si>
  <si>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</si>
  <si>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</si>
  <si>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</si>
  <si>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</si>
  <si>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</si>
  <si>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</si>
  <si>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</si>
  <si>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</si>
  <si>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</si>
  <si>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</si>
  <si>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</si>
  <si>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</si>
  <si>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</si>
  <si>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</si>
  <si>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</si>
  <si>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</si>
  <si>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</si>
  <si>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</si>
  <si>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</si>
  <si>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</si>
  <si>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</si>
  <si>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</si>
  <si>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</si>
  <si>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</si>
  <si>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</si>
  <si>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</si>
  <si>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</si>
  <si>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</si>
  <si>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</si>
  <si>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</si>
  <si>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</si>
  <si>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</si>
  <si>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</si>
  <si>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</si>
  <si>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</si>
  <si>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</si>
  <si>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</si>
  <si>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</si>
  <si>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</si>
  <si>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</si>
  <si>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</si>
  <si>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</si>
  <si>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</si>
  <si>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</si>
  <si>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</si>
  <si>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</si>
  <si>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</si>
  <si>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</si>
  <si>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</si>
  <si>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</si>
  <si>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</si>
  <si>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</si>
  <si>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</si>
  <si>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</si>
  <si>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</si>
  <si>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</si>
  <si>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</si>
  <si>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</si>
  <si>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</si>
  <si>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</si>
  <si>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</si>
  <si>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</si>
  <si>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</si>
  <si>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</si>
  <si>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</si>
  <si>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</si>
  <si>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</si>
  <si>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</si>
  <si>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</si>
  <si>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</si>
  <si>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</si>
  <si>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</si>
  <si>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</si>
  <si>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</si>
  <si>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</si>
  <si>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</si>
  <si>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</si>
  <si>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</si>
  <si>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</si>
  <si>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</si>
  <si>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</si>
  <si>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</si>
  <si>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</si>
  <si>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</si>
  <si>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</si>
  <si>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</si>
  <si>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</si>
  <si>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</si>
  <si>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</si>
  <si>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</si>
  <si>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</si>
  <si>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</si>
  <si>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</si>
  <si>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</si>
  <si>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</si>
  <si>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</si>
  <si>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</si>
  <si>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</si>
  <si>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</si>
  <si>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</si>
  <si>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</si>
  <si>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</si>
  <si>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</si>
  <si>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</si>
  <si>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</si>
  <si>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</si>
  <si>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</si>
  <si>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</si>
  <si>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</si>
  <si>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</si>
  <si>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</si>
  <si>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</si>
  <si>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</si>
  <si>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</si>
  <si>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</si>
  <si>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</si>
  <si>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</si>
  <si>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</si>
  <si>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</si>
  <si>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</si>
  <si>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</si>
  <si>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</si>
  <si>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</si>
  <si>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</si>
  <si>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</si>
  <si>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</si>
  <si>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</si>
  <si>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</si>
  <si>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</si>
  <si>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</si>
  <si>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</si>
  <si>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</si>
  <si>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</si>
  <si>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</si>
  <si>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</si>
  <si>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</si>
  <si>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</si>
  <si>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</si>
  <si>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</si>
  <si>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</si>
  <si>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</si>
  <si>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</si>
  <si>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</si>
  <si>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</si>
  <si>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</si>
  <si>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</si>
  <si>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</si>
  <si>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</si>
  <si>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</si>
  <si>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</si>
  <si>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</si>
  <si>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</si>
  <si>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</si>
  <si>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</si>
  <si>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</si>
  <si>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</si>
  <si>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</si>
  <si>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</si>
  <si>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</si>
  <si>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</si>
  <si>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</si>
  <si>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</si>
  <si>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</si>
  <si>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</si>
  <si>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</si>
  <si>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</si>
  <si>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</si>
  <si>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</si>
  <si>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</si>
  <si>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</si>
  <si>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</si>
  <si>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</si>
  <si>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</si>
  <si>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</si>
  <si>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</si>
  <si>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</si>
  <si>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</si>
  <si>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</si>
  <si>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</si>
  <si>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</si>
  <si>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</si>
  <si>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</si>
  <si>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</si>
  <si>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</si>
  <si>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</si>
  <si>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</si>
  <si>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</si>
  <si>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</si>
  <si>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</si>
  <si>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</si>
  <si>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</si>
  <si>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</si>
  <si>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</si>
  <si>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</si>
  <si>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</si>
  <si>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</si>
  <si>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</si>
  <si>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</si>
  <si>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</si>
  <si>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</si>
  <si>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</si>
  <si>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</si>
  <si>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</si>
  <si>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</si>
  <si>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</si>
  <si>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</si>
  <si>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</si>
  <si>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</si>
  <si>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</si>
  <si>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</si>
  <si>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</si>
  <si>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</si>
  <si>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</si>
  <si>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</si>
  <si>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</si>
  <si>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</si>
  <si>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</si>
  <si>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</si>
  <si>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</si>
  <si>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</si>
  <si>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</si>
  <si>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</si>
  <si>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</si>
  <si>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</si>
  <si>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</si>
  <si>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</si>
  <si>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</si>
  <si>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</si>
  <si>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</si>
  <si>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</si>
  <si>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</si>
  <si>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</si>
  <si>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</si>
  <si>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</si>
  <si>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</si>
  <si>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</si>
  <si>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</si>
  <si>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</si>
  <si>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</si>
  <si>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</si>
  <si>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</si>
  <si>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</si>
  <si>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</si>
  <si>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</si>
  <si>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</si>
  <si>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</si>
  <si>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</si>
  <si>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</si>
  <si>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</si>
  <si>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</si>
  <si>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</si>
  <si>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</si>
  <si>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</si>
  <si>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</si>
  <si>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</si>
  <si>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</si>
  <si>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</si>
  <si>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</si>
  <si>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</si>
  <si>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</si>
  <si>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</si>
  <si>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</si>
  <si>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</si>
  <si>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</si>
  <si>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</si>
  <si>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</si>
  <si>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</si>
  <si>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</si>
  <si>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</si>
  <si>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</si>
  <si>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</si>
  <si>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</si>
  <si>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</si>
  <si>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</si>
  <si>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</si>
  <si>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</si>
  <si>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</si>
  <si>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</si>
  <si>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</si>
  <si>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</si>
  <si>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</si>
  <si>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</si>
  <si>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</si>
  <si>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</si>
  <si>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</si>
  <si>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</si>
  <si>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</si>
  <si>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</si>
  <si>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</si>
  <si>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</si>
  <si>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</si>
  <si>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</si>
  <si>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</si>
  <si>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</si>
  <si>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</si>
  <si>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</si>
  <si>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</si>
  <si>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</si>
  <si>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</si>
  <si>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</si>
  <si>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</si>
  <si>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</si>
  <si>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</si>
  <si>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</si>
  <si>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</si>
  <si>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</si>
  <si>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</si>
  <si>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</si>
  <si>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</si>
  <si>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</si>
  <si>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</si>
  <si>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</si>
  <si>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</si>
  <si>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</si>
  <si>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</si>
  <si>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</si>
  <si>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</si>
  <si>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</si>
  <si>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</si>
  <si>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</si>
  <si>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</si>
  <si>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</si>
  <si>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</si>
  <si>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</si>
  <si>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</si>
  <si>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</si>
  <si>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</si>
  <si>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</si>
  <si>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</si>
  <si>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</si>
  <si>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</si>
  <si>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</si>
  <si>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</si>
  <si>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</si>
  <si>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</si>
  <si>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</si>
  <si>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</si>
  <si>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</si>
  <si>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</si>
  <si>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</si>
  <si>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</si>
  <si>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</si>
  <si>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</si>
  <si>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</si>
  <si>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</si>
  <si>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</si>
  <si>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</si>
  <si>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</si>
  <si>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</si>
  <si>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</si>
  <si>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</si>
  <si>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</si>
  <si>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</si>
  <si>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</si>
  <si>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</si>
  <si>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</si>
  <si>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</si>
  <si>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</si>
  <si>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</si>
  <si>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</si>
  <si>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</si>
  <si>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</si>
  <si>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</si>
  <si>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</si>
  <si>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</si>
  <si>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</si>
  <si>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</si>
  <si>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</si>
  <si>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</si>
  <si>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</si>
  <si>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</si>
  <si>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</si>
  <si>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</si>
  <si>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</si>
  <si>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</si>
  <si>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</si>
  <si>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</si>
  <si>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</si>
  <si>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</si>
  <si>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</si>
  <si>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</si>
  <si>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</si>
  <si>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</si>
  <si>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</si>
  <si>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</si>
  <si>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</si>
  <si>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</si>
  <si>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</si>
  <si>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</si>
  <si>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</si>
  <si>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</si>
  <si>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</si>
  <si>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</si>
  <si>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</si>
  <si>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</si>
  <si>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</si>
  <si>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</si>
  <si>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</si>
  <si>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</si>
  <si>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</si>
  <si>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</si>
  <si>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</si>
  <si>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</si>
  <si>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</si>
  <si>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</si>
  <si>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</si>
  <si>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</si>
  <si>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</si>
  <si>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</si>
  <si>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</si>
  <si>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</si>
  <si>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</si>
  <si>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</si>
  <si>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</si>
  <si>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</si>
  <si>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</si>
  <si>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</si>
  <si>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</si>
  <si>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</si>
  <si>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</si>
  <si>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</si>
  <si>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</si>
  <si>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</si>
  <si>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</si>
  <si>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</si>
  <si>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</si>
  <si>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</si>
  <si>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</si>
  <si>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</si>
  <si>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</si>
  <si>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</si>
  <si>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</si>
  <si>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</si>
  <si>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</si>
  <si>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</si>
  <si>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</si>
  <si>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</si>
  <si>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</si>
  <si>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</si>
  <si>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</si>
  <si>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</si>
  <si>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</si>
  <si>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</si>
  <si>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</si>
  <si>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</si>
  <si>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</si>
  <si>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</si>
  <si>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</si>
  <si>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</si>
  <si>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</si>
  <si>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</si>
  <si>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</si>
  <si>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</si>
  <si>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</si>
  <si>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</si>
  <si>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</si>
  <si>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</si>
  <si>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</si>
  <si>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</si>
  <si>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</si>
  <si>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</si>
  <si>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</si>
  <si>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</si>
  <si>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</si>
  <si>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</si>
  <si>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</si>
  <si>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</si>
  <si>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</si>
  <si>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</si>
  <si>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</si>
  <si>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</si>
  <si>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</si>
  <si>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</si>
  <si>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</si>
  <si>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</si>
  <si>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</si>
  <si>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</si>
  <si>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</si>
  <si>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</si>
  <si>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</si>
  <si>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</si>
  <si>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</si>
  <si>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</si>
  <si>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</si>
  <si>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</si>
  <si>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</si>
  <si>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</si>
  <si>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</si>
  <si>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</si>
  <si>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</si>
  <si>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</si>
  <si>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</si>
  <si>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</si>
  <si>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</si>
  <si>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</si>
  <si>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</si>
  <si>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</si>
  <si>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</si>
  <si>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</si>
  <si>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</si>
  <si>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</si>
  <si>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</si>
  <si>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</si>
  <si>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</si>
  <si>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</si>
  <si>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</si>
  <si>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</si>
  <si>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</si>
  <si>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</si>
  <si>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</si>
  <si>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</si>
  <si>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</si>
  <si>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</si>
  <si>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</si>
  <si>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</si>
  <si>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</si>
  <si>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</si>
  <si>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</si>
  <si>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</si>
  <si>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</si>
  <si>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</si>
  <si>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</si>
  <si>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</si>
  <si>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</si>
  <si>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</si>
  <si>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</si>
  <si>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</si>
  <si>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</si>
  <si>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</si>
  <si>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</si>
  <si>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</si>
  <si>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</si>
  <si>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</si>
  <si>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</si>
  <si>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</si>
  <si>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</si>
  <si>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</si>
  <si>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</si>
  <si>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</si>
  <si>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</si>
  <si>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</si>
  <si>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</si>
  <si>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</si>
  <si>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</si>
  <si>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</si>
  <si>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</si>
  <si>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</si>
  <si>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</si>
  <si>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</si>
  <si>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</si>
  <si>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</si>
  <si>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</si>
  <si>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</si>
  <si>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</si>
  <si>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</si>
  <si>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</si>
  <si>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</si>
  <si>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</si>
  <si>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</si>
  <si>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</si>
  <si>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</si>
  <si>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</si>
  <si>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</si>
  <si>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</si>
  <si>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</si>
  <si>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</si>
  <si>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</si>
  <si>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</si>
  <si>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</si>
  <si>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</si>
  <si>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</si>
  <si>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</si>
  <si>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</si>
  <si>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</si>
  <si>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</si>
  <si>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</si>
  <si>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</si>
  <si>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</si>
  <si>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</si>
  <si>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</si>
  <si>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</si>
  <si>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</si>
  <si>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</si>
  <si>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</si>
  <si>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</si>
  <si>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</si>
  <si>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</si>
  <si>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</si>
  <si>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</si>
  <si>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</si>
  <si>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</si>
  <si>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</si>
  <si>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</si>
  <si>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</si>
  <si>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</si>
  <si>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</si>
  <si>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</si>
  <si>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</si>
  <si>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</si>
  <si>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</si>
  <si>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</si>
  <si>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</si>
  <si>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</si>
  <si>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</si>
  <si>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</si>
  <si>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</si>
  <si>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</si>
  <si>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</si>
  <si>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</si>
  <si>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</si>
  <si>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</si>
  <si>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</si>
  <si>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</si>
  <si>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</si>
  <si>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</si>
  <si>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</si>
  <si>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</si>
  <si>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</si>
  <si>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</si>
  <si>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</si>
  <si>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</si>
  <si>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</si>
  <si>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</si>
  <si>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</si>
  <si>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</si>
  <si>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</si>
  <si>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</si>
  <si>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</si>
  <si>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</si>
  <si>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</si>
  <si>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</si>
  <si>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</si>
  <si>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</si>
  <si>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</si>
  <si>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</si>
  <si>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</si>
  <si>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</si>
  <si>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</si>
  <si>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</si>
  <si>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</si>
  <si>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</si>
  <si>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</si>
  <si>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</si>
  <si>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</si>
  <si>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</si>
  <si>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</si>
  <si>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</si>
  <si>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</si>
  <si>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</si>
  <si>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</si>
  <si>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</si>
  <si>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</si>
  <si>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</si>
  <si>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</si>
  <si>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</si>
  <si>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</si>
  <si>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</si>
  <si>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</si>
  <si>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</si>
  <si>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</si>
  <si>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</si>
  <si>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</si>
  <si>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</si>
  <si>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</si>
  <si>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</si>
  <si>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</si>
  <si>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</si>
  <si>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</si>
  <si>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</si>
  <si>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</si>
  <si>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</si>
  <si>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</si>
  <si>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</si>
  <si>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</si>
  <si>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</si>
  <si>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</si>
  <si>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</si>
  <si>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</si>
  <si>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</si>
  <si>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</si>
  <si>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</si>
  <si>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</si>
  <si>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</si>
  <si>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</si>
  <si>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</si>
  <si>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</si>
  <si>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</si>
  <si>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</si>
  <si>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</si>
  <si>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</si>
  <si>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</si>
  <si>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</si>
  <si>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</si>
  <si>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</si>
  <si>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</si>
  <si>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</si>
  <si>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</si>
  <si>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</si>
  <si>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</si>
  <si>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</si>
  <si>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</si>
  <si>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</si>
  <si>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</si>
  <si>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</si>
  <si>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</si>
  <si>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</si>
  <si>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</si>
  <si>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</si>
  <si>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</si>
  <si>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</si>
  <si>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</si>
  <si>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</si>
  <si>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</si>
  <si>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</si>
  <si>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</si>
  <si>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</si>
  <si>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</si>
  <si>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</si>
  <si>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</si>
  <si>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</si>
  <si>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</si>
  <si>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</si>
  <si>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</si>
  <si>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</si>
  <si>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</si>
  <si>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</si>
  <si>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</si>
  <si>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</si>
  <si>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</si>
  <si>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</si>
  <si>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</si>
  <si>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</si>
  <si>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</si>
  <si>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</si>
  <si>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</si>
  <si>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</si>
  <si>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</si>
  <si>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</si>
  <si>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</si>
  <si>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</si>
  <si>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</si>
  <si>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</si>
  <si>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</si>
  <si>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</si>
  <si>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</si>
  <si>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</si>
  <si>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</si>
  <si>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</si>
  <si>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</si>
  <si>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</si>
  <si>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</si>
  <si>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</si>
  <si>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</si>
  <si>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</si>
  <si>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</si>
  <si>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</si>
  <si>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</si>
  <si>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</si>
  <si>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</si>
  <si>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</si>
  <si>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</si>
  <si>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</si>
  <si>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</si>
  <si>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</si>
  <si>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</si>
  <si>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</si>
  <si>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</si>
  <si>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</si>
  <si>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</si>
  <si>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</si>
  <si>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</si>
  <si>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</si>
  <si>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</si>
  <si>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</si>
  <si>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</si>
  <si>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</si>
  <si>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</si>
  <si>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</si>
  <si>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</si>
  <si>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</si>
  <si>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</si>
  <si>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</si>
  <si>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</si>
  <si>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</si>
  <si>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</si>
  <si>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</si>
  <si>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</si>
  <si>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</si>
  <si>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</si>
  <si>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</si>
  <si>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</si>
  <si>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</si>
  <si>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</si>
  <si>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</si>
  <si>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</si>
  <si>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</si>
  <si>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</si>
  <si>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</si>
  <si>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</si>
  <si>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</si>
  <si>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</si>
  <si>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</si>
  <si>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</si>
  <si>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</si>
  <si>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</si>
  <si>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</si>
  <si>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</si>
  <si>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</si>
  <si>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</si>
  <si>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</si>
  <si>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</si>
  <si>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</si>
  <si>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</si>
  <si>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</si>
  <si>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</si>
  <si>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</si>
  <si>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</si>
  <si>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</si>
  <si>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</si>
  <si>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</si>
  <si>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</si>
  <si>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</si>
  <si>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</si>
  <si>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</si>
  <si>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</si>
  <si>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</si>
  <si>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</si>
  <si>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</si>
  <si>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</si>
  <si>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</si>
  <si>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</si>
  <si>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</si>
  <si>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</si>
  <si>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</si>
  <si>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</si>
  <si>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</si>
  <si>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</si>
  <si>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</si>
  <si>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</si>
  <si>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</si>
  <si>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</si>
  <si>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</si>
  <si>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</si>
  <si>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</si>
  <si>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</si>
  <si>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</si>
  <si>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</si>
  <si>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</si>
  <si>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</si>
  <si>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</si>
  <si>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</si>
  <si>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</si>
  <si>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</si>
  <si>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</si>
  <si>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</si>
  <si>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</si>
  <si>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</si>
  <si>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</si>
  <si>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</si>
  <si>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</si>
  <si>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</si>
  <si>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</si>
  <si>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</si>
  <si>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</si>
  <si>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</si>
  <si>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</si>
  <si>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</si>
  <si>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</si>
  <si>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</si>
  <si>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</si>
  <si>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</si>
  <si>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</si>
  <si>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</si>
  <si>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</si>
  <si>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</si>
  <si>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</si>
  <si>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</si>
  <si>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</si>
  <si>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</si>
  <si>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</si>
  <si>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</si>
  <si>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</si>
  <si>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</si>
  <si>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</si>
  <si>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</si>
  <si>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</si>
  <si>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</si>
  <si>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</si>
  <si>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</si>
  <si>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</si>
  <si>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</si>
  <si>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</si>
  <si>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</si>
  <si>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</si>
  <si>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</si>
  <si>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</si>
  <si>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</si>
  <si>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</si>
  <si>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</si>
  <si>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</si>
  <si>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</si>
  <si>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</si>
  <si>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</si>
  <si>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</si>
  <si>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</si>
  <si>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</si>
  <si>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</si>
  <si>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</si>
  <si>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</si>
  <si>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</si>
  <si>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</si>
  <si>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</si>
  <si>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</si>
  <si>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</si>
  <si>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</si>
  <si>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</si>
  <si>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</si>
  <si>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</si>
  <si>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</si>
  <si>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</si>
  <si>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</si>
  <si>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</si>
  <si>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</si>
  <si>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</si>
  <si>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</si>
  <si>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</si>
  <si>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</si>
  <si>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</si>
  <si>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</si>
  <si>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</si>
  <si>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</si>
  <si>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</si>
  <si>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</si>
  <si>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</si>
  <si>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</si>
  <si>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</si>
  <si>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</si>
  <si>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</si>
  <si>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</si>
  <si>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</si>
  <si>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</si>
  <si>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</si>
  <si>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</si>
  <si>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</si>
  <si>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</si>
  <si>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</si>
  <si>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</si>
  <si>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</si>
  <si>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</si>
  <si>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</si>
  <si>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</si>
  <si>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</si>
  <si>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</si>
  <si>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</si>
  <si>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</si>
  <si>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</si>
  <si>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</si>
  <si>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</si>
  <si>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</si>
  <si>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</si>
  <si>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</si>
  <si>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</si>
  <si>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</si>
  <si>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</si>
  <si>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</si>
  <si>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</si>
  <si>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</si>
  <si>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</si>
  <si>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</si>
  <si>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</si>
  <si>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</si>
  <si>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</si>
  <si>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</si>
  <si>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</si>
  <si>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</si>
  <si>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</si>
  <si>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</si>
  <si>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</si>
  <si>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</si>
  <si>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</si>
  <si>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</si>
  <si>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</si>
  <si>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</si>
  <si>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</si>
  <si>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</si>
  <si>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</si>
  <si>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</si>
  <si>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</si>
  <si>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</si>
  <si>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</si>
  <si>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</si>
  <si>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</si>
  <si>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</si>
  <si>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</si>
  <si>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</si>
  <si>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</si>
  <si>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</si>
  <si>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</si>
  <si>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</si>
  <si>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</si>
  <si>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</si>
  <si>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</si>
  <si>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</si>
  <si>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</si>
  <si>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</si>
  <si>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</si>
  <si>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</si>
  <si>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</si>
  <si>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</si>
  <si>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</si>
  <si>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</si>
  <si>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</si>
  <si>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</si>
  <si>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</si>
  <si>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</si>
  <si>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</si>
  <si>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</si>
  <si>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</si>
  <si>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</si>
  <si>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</si>
  <si>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</si>
  <si>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</si>
  <si>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</si>
  <si>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</si>
  <si>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</si>
  <si>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</si>
  <si>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</si>
  <si>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</si>
  <si>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</si>
  <si>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</si>
  <si>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</si>
  <si>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</si>
  <si>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</si>
  <si>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</si>
  <si>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</si>
  <si>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</si>
  <si>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</si>
  <si>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</si>
  <si>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</si>
  <si>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</si>
  <si>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</si>
  <si>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</si>
  <si>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</si>
  <si>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</si>
  <si>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</si>
  <si>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</si>
  <si>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</si>
  <si>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</si>
  <si>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</si>
  <si>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</si>
  <si>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</si>
  <si>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</si>
  <si>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</si>
  <si>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</si>
  <si>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</si>
  <si>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</si>
  <si>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</si>
  <si>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</si>
  <si>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</si>
  <si>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</si>
  <si>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</si>
  <si>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</si>
  <si>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</si>
  <si>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</si>
  <si>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</si>
  <si>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</si>
  <si>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</si>
  <si>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</si>
  <si>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</si>
  <si>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</si>
  <si>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</si>
  <si>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</si>
  <si>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</si>
  <si>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</si>
  <si>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</si>
  <si>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</si>
  <si>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</si>
  <si>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</si>
  <si>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</si>
  <si>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</si>
  <si>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</si>
  <si>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</si>
  <si>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</si>
  <si>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</si>
  <si>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</si>
  <si>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</si>
  <si>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</si>
  <si>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</si>
  <si>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</si>
  <si>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</si>
  <si>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</si>
  <si>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</si>
  <si>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</si>
  <si>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</si>
  <si>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</si>
  <si>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</si>
  <si>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</si>
  <si>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</si>
  <si>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</si>
  <si>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</si>
  <si>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</si>
  <si>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</si>
  <si>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</si>
  <si>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</si>
  <si>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</si>
  <si>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</si>
  <si>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</si>
  <si>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</si>
  <si>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</si>
  <si>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</si>
  <si>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</si>
  <si>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</si>
  <si>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</si>
  <si>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</si>
  <si>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</si>
  <si>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</si>
  <si>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</si>
  <si>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</si>
  <si>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</si>
  <si>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</si>
  <si>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</si>
  <si>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</si>
  <si>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</si>
  <si>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</si>
  <si>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</si>
  <si>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</si>
  <si>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</si>
  <si>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</si>
  <si>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</si>
  <si>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</si>
  <si>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</si>
  <si>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</si>
  <si>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</si>
  <si>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</si>
  <si>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</si>
  <si>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</si>
  <si>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</si>
  <si>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</si>
  <si>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</si>
  <si>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</si>
  <si>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</si>
  <si>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</si>
  <si>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</si>
  <si>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</si>
  <si>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</si>
  <si>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</si>
  <si>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</si>
  <si>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</si>
  <si>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</si>
  <si>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</si>
  <si>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</si>
  <si>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</si>
  <si>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</si>
  <si>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</si>
  <si>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</si>
  <si>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</si>
  <si>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</si>
  <si>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</si>
  <si>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</si>
  <si>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</si>
  <si>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</si>
  <si>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</si>
  <si>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</si>
  <si>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</si>
  <si>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</si>
  <si>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</si>
  <si>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</si>
  <si>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</si>
  <si>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</si>
  <si>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</si>
  <si>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</si>
  <si>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</si>
  <si>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</si>
  <si>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</si>
  <si>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</si>
  <si>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</si>
  <si>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</si>
  <si>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</si>
  <si>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</si>
  <si>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</si>
  <si>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</si>
  <si>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</si>
  <si>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</si>
  <si>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</si>
  <si>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</si>
  <si>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</si>
  <si>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</si>
  <si>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</si>
  <si>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</si>
  <si>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</si>
  <si>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</si>
  <si>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</si>
  <si>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</si>
  <si>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</si>
  <si>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</si>
  <si>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</si>
  <si>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</si>
  <si>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</si>
  <si>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</si>
  <si>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</si>
  <si>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</si>
  <si>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</si>
  <si>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</si>
  <si>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</si>
  <si>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</si>
  <si>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</si>
  <si>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</si>
  <si>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</si>
  <si>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</si>
  <si>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</si>
  <si>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</si>
  <si>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</si>
  <si>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</si>
  <si>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</si>
  <si>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</si>
  <si>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</si>
  <si>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</si>
  <si>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</si>
  <si>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</si>
  <si>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</si>
  <si>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</si>
  <si>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</si>
  <si>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</si>
  <si>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</si>
  <si>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</si>
  <si>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</si>
  <si>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</si>
  <si>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</si>
  <si>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</si>
  <si>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</si>
  <si>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</si>
  <si>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</si>
  <si>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</si>
  <si>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</si>
  <si>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</si>
  <si>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</si>
  <si>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</si>
  <si>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</si>
  <si>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</si>
  <si>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</si>
  <si>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</si>
  <si>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</si>
  <si>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</si>
  <si>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</si>
  <si>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</si>
  <si>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</si>
  <si>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</si>
  <si>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</si>
  <si>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</si>
  <si>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</si>
  <si>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</si>
  <si>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</si>
  <si>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</si>
  <si>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</si>
  <si>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</si>
  <si>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</si>
  <si>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</si>
  <si>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</si>
  <si>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</si>
  <si>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</si>
  <si>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</si>
  <si>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</si>
  <si>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</si>
  <si>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</si>
  <si>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</si>
  <si>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</si>
  <si>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</si>
  <si>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</si>
  <si>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</si>
  <si>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</si>
  <si>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</si>
  <si>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</si>
  <si>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</si>
  <si>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</si>
  <si>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</si>
  <si>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</si>
  <si>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</si>
  <si>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</si>
  <si>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</si>
  <si>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</si>
  <si>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</si>
  <si>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</si>
  <si>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</si>
  <si>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</si>
  <si>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</si>
  <si>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</si>
  <si>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</si>
  <si>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</si>
  <si>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</si>
  <si>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</si>
  <si>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</si>
  <si>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</si>
  <si>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</si>
  <si>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</si>
  <si>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</si>
  <si>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</si>
  <si>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</si>
  <si>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</si>
  <si>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</si>
  <si>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</si>
  <si>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</si>
  <si>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</si>
  <si>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</si>
  <si>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</si>
  <si>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</si>
  <si>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</si>
  <si>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</si>
  <si>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</si>
  <si>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</si>
  <si>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</si>
  <si>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</si>
  <si>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</si>
  <si>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</si>
  <si>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</si>
  <si>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</si>
  <si>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</si>
  <si>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</si>
  <si>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</si>
  <si>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</si>
  <si>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</si>
  <si>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</si>
  <si>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</si>
  <si>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</si>
  <si>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</si>
  <si>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</si>
  <si>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</si>
  <si>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</si>
  <si>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</si>
  <si>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</si>
  <si>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</si>
  <si>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</si>
  <si>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</si>
  <si>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</si>
  <si>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</si>
  <si>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</si>
  <si>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</si>
  <si>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</si>
  <si>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</si>
  <si>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</si>
  <si>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</si>
  <si>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</si>
  <si>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</si>
  <si>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</si>
  <si>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</si>
  <si>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</si>
  <si>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</si>
  <si>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</si>
  <si>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</si>
  <si>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</si>
  <si>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</si>
  <si>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</si>
  <si>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</si>
  <si>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</si>
  <si>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</si>
  <si>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</si>
  <si>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</si>
  <si>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</si>
  <si>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</si>
  <si>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</si>
  <si>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</si>
  <si>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</si>
  <si>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</si>
  <si>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</si>
  <si>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</si>
  <si>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</si>
  <si>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</si>
  <si>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</si>
  <si>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</si>
  <si>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</si>
  <si>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</si>
  <si>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</si>
  <si>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</si>
  <si>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</si>
  <si>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</si>
  <si>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</si>
  <si>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</si>
  <si>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</si>
  <si>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</si>
  <si>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</si>
  <si>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</si>
  <si>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</si>
  <si>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</si>
  <si>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</si>
  <si>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</si>
  <si>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</si>
  <si>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</si>
  <si>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</si>
  <si>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</si>
  <si>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</si>
  <si>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</si>
  <si>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</si>
  <si>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</si>
  <si>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</si>
  <si>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</si>
  <si>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</si>
  <si>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</si>
  <si>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</si>
  <si>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</si>
  <si>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</si>
  <si>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</si>
  <si>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</si>
  <si>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</si>
  <si>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</si>
  <si>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</si>
  <si>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</si>
  <si>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</si>
  <si>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</si>
  <si>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</si>
  <si>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</si>
  <si>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</si>
  <si>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</si>
  <si>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</si>
  <si>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</si>
  <si>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</si>
  <si>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</si>
  <si>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</si>
  <si>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</si>
  <si>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</si>
  <si>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</si>
  <si>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</si>
  <si>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</si>
  <si>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</si>
  <si>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</si>
  <si>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</si>
  <si>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</si>
  <si>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</si>
  <si>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</si>
  <si>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</si>
  <si>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</si>
  <si>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</si>
  <si>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</si>
  <si>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</si>
  <si>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</si>
  <si>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</si>
  <si>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</si>
  <si>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</si>
  <si>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</si>
  <si>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</si>
  <si>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</si>
  <si>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</si>
  <si>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</si>
  <si>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</si>
  <si>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</si>
  <si>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</si>
  <si>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</si>
  <si>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</si>
  <si>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</si>
  <si>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</si>
  <si>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</si>
  <si>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</si>
  <si>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</si>
  <si>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</si>
  <si>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</si>
  <si>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</si>
  <si>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</si>
  <si>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</si>
  <si>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</si>
  <si>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</si>
  <si>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</si>
  <si>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</si>
  <si>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</si>
  <si>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</si>
  <si>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</si>
  <si>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</si>
  <si>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</si>
  <si>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</si>
  <si>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</si>
  <si>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</si>
  <si>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</si>
  <si>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</si>
  <si>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</si>
  <si>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</si>
  <si>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</si>
  <si>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</si>
  <si>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</si>
  <si>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</si>
  <si>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</si>
  <si>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</si>
  <si>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</si>
  <si>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</si>
  <si>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</si>
  <si>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</si>
  <si>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</si>
  <si>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</si>
  <si>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</si>
  <si>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</si>
  <si>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</si>
  <si>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</si>
  <si>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</si>
  <si>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</si>
  <si>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</si>
  <si>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</si>
  <si>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</si>
  <si>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</si>
  <si>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</si>
  <si>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</si>
  <si>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</si>
  <si>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</si>
  <si>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</si>
  <si>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</si>
  <si>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</si>
  <si>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</si>
  <si>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</si>
  <si>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</si>
  <si>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</si>
  <si>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</si>
  <si>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</si>
  <si>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</si>
  <si>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</si>
  <si>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</si>
  <si>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</si>
  <si>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</si>
  <si>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</si>
  <si>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</si>
  <si>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</si>
  <si>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</si>
  <si>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</si>
  <si>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</si>
  <si>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</si>
  <si>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</si>
  <si>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</si>
  <si>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</si>
  <si>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</si>
  <si>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</si>
  <si>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</si>
  <si>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</si>
  <si>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</si>
  <si>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</si>
  <si>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</si>
  <si>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</si>
  <si>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</si>
  <si>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</si>
  <si>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</si>
  <si>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</si>
  <si>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</si>
  <si>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</si>
  <si>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</si>
  <si>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</si>
  <si>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</si>
  <si>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</si>
  <si>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</si>
  <si>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</si>
  <si>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</si>
  <si>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</si>
  <si>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</si>
  <si>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</si>
  <si>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</si>
  <si>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</si>
  <si>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</si>
  <si>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</si>
  <si>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</si>
  <si>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</si>
  <si>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</si>
  <si>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</si>
  <si>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</si>
  <si>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</si>
  <si>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</si>
  <si>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</si>
  <si>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</si>
  <si>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</si>
  <si>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</si>
  <si>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</si>
  <si>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</si>
  <si>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</si>
  <si>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</si>
  <si>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</si>
  <si>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</si>
  <si>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</si>
  <si>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</si>
  <si>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</si>
  <si>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</si>
  <si>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</si>
  <si>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</si>
  <si>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</si>
  <si>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</si>
  <si>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</si>
  <si>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</si>
  <si>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</si>
  <si>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</si>
  <si>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</si>
  <si>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</si>
  <si>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</si>
  <si>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</si>
  <si>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</si>
  <si>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</si>
  <si>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</si>
  <si>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</si>
  <si>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</si>
  <si>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</si>
  <si>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</si>
  <si>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</si>
  <si>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</si>
  <si>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</si>
  <si>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</si>
  <si>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</si>
  <si>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</si>
  <si>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</si>
  <si>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</si>
  <si>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</si>
  <si>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</si>
  <si>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</si>
  <si>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</si>
  <si>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</si>
  <si>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</si>
  <si>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</si>
  <si>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</si>
  <si>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</si>
  <si>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</si>
  <si>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</si>
  <si>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</si>
  <si>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</si>
  <si>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</si>
  <si>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</si>
  <si>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</si>
  <si>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</si>
  <si>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</si>
  <si>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</si>
  <si>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</si>
  <si>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</si>
  <si>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</si>
  <si>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</si>
  <si>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</si>
  <si>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</si>
  <si>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</si>
  <si>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</si>
  <si>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</si>
  <si>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</si>
  <si>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</si>
  <si>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</si>
  <si>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</si>
  <si>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</si>
  <si>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</si>
  <si>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</si>
  <si>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</si>
  <si>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</si>
  <si>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</si>
  <si>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</si>
  <si>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</si>
  <si>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</si>
  <si>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</si>
  <si>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</si>
  <si>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</si>
  <si>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</si>
  <si>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</si>
  <si>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</si>
  <si>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</si>
  <si>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</si>
  <si>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</si>
  <si>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</si>
  <si>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</si>
  <si>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</si>
  <si>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</si>
  <si>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</si>
  <si>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</si>
  <si>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</si>
  <si>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</si>
  <si>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</si>
  <si>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</si>
  <si>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</si>
  <si>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</si>
  <si>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</si>
  <si>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</si>
  <si>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</si>
  <si>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</si>
  <si>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</si>
  <si>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</si>
  <si>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</si>
  <si>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</si>
  <si>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</si>
  <si>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</si>
  <si>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</si>
  <si>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</si>
  <si>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</si>
  <si>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</si>
  <si>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</si>
  <si>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</si>
  <si>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</si>
  <si>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</si>
  <si>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</si>
  <si>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</si>
  <si>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</si>
  <si>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</si>
  <si>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</si>
  <si>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</si>
  <si>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</si>
  <si>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</si>
  <si>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</si>
  <si>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</si>
  <si>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</si>
  <si>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</si>
  <si>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</si>
  <si>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</si>
  <si>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</si>
  <si>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</si>
  <si>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</si>
  <si>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</si>
  <si>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</si>
  <si>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</si>
  <si>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</si>
  <si>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</si>
  <si>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</si>
  <si>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</si>
  <si>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</si>
  <si>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</si>
  <si>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</si>
  <si>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</si>
  <si>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</si>
  <si>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</si>
  <si>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</si>
  <si>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</si>
  <si>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</si>
  <si>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</si>
  <si>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</si>
  <si>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</si>
  <si>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</si>
  <si>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</si>
  <si>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</si>
  <si>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</si>
  <si>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</si>
  <si>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</si>
  <si>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</si>
  <si>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</si>
  <si>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</si>
  <si>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</si>
  <si>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</si>
  <si>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</si>
  <si>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</si>
  <si>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</si>
  <si>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</si>
  <si>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</si>
  <si>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</si>
  <si>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</si>
  <si>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</si>
  <si>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</si>
  <si>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</si>
  <si>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</si>
  <si>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</si>
  <si>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</si>
  <si>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</si>
  <si>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</si>
  <si>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</si>
  <si>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</si>
  <si>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</si>
  <si>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</si>
  <si>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</si>
  <si>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</si>
  <si>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</si>
  <si>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</si>
  <si>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</si>
  <si>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</si>
  <si>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</si>
  <si>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</si>
  <si>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</si>
  <si>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</si>
  <si>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</si>
  <si>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</si>
  <si>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</si>
  <si>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</si>
  <si>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</si>
  <si>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</si>
  <si>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</si>
  <si>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</si>
  <si>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</si>
  <si>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</si>
  <si>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</si>
  <si>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</si>
  <si>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</si>
  <si>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</si>
  <si>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</si>
  <si>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</si>
  <si>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</si>
  <si>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</si>
  <si>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</si>
  <si>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</si>
  <si>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</si>
  <si>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</si>
  <si>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</si>
  <si>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</si>
  <si>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</si>
  <si>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</si>
  <si>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</si>
  <si>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</si>
  <si>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</si>
  <si>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</si>
  <si>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</si>
  <si>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</si>
  <si>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</si>
  <si>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</si>
  <si>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</si>
  <si>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</si>
  <si>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</si>
  <si>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</si>
  <si>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</si>
  <si>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</si>
  <si>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</si>
  <si>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</si>
  <si>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</si>
  <si>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</si>
  <si>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</si>
  <si>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</si>
  <si>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</si>
  <si>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</si>
  <si>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</si>
  <si>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</si>
  <si>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</si>
  <si>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</si>
  <si>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</si>
  <si>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</si>
  <si>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</si>
  <si>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</si>
  <si>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</si>
  <si>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</si>
  <si>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</si>
  <si>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</si>
  <si>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</si>
  <si>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</si>
  <si>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</si>
  <si>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</si>
  <si>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</si>
  <si>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</si>
  <si>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</si>
  <si>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</si>
  <si>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</si>
  <si>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</si>
  <si>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</si>
  <si>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</si>
  <si>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</si>
  <si>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</si>
  <si>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</si>
  <si>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</si>
  <si>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</si>
  <si>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</si>
  <si>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</si>
  <si>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</si>
  <si>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</si>
  <si>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</si>
  <si>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</si>
  <si>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</si>
  <si>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</si>
  <si>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</si>
  <si>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</si>
  <si>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</si>
  <si>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</si>
  <si>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</si>
  <si>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</si>
  <si>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</si>
  <si>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</si>
  <si>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</si>
  <si>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</si>
  <si>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</si>
  <si>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</si>
  <si>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</si>
  <si>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</si>
  <si>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</si>
  <si>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</si>
  <si>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</si>
  <si>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</si>
  <si>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</si>
  <si>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</si>
  <si>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</si>
  <si>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</si>
  <si>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</si>
  <si>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</si>
  <si>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</si>
  <si>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</si>
  <si>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</si>
  <si>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</si>
  <si>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</si>
  <si>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</si>
  <si>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</si>
  <si>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</si>
  <si>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</si>
  <si>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</si>
  <si>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</si>
  <si>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</si>
  <si>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</si>
  <si>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</si>
  <si>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</si>
  <si>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</si>
  <si>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</si>
  <si>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</si>
  <si>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</si>
  <si>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</si>
  <si>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</si>
  <si>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</si>
  <si>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</si>
  <si>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</si>
  <si>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</si>
  <si>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</si>
  <si>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</si>
  <si>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</si>
  <si>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</si>
  <si>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</si>
  <si>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</si>
  <si>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</si>
  <si>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</si>
  <si>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</si>
  <si>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</si>
  <si>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</si>
  <si>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</si>
  <si>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</si>
  <si>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</si>
  <si>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</si>
  <si>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</si>
  <si>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</si>
  <si>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</si>
  <si>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</si>
  <si>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</si>
  <si>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</si>
  <si>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</si>
  <si>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</si>
  <si>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</si>
  <si>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</si>
  <si>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</si>
  <si>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</si>
  <si>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</si>
  <si>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</si>
  <si>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</si>
  <si>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</si>
  <si>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</si>
  <si>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</si>
  <si>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</si>
  <si>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</si>
  <si>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</si>
  <si>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</si>
  <si>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</si>
  <si>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</si>
  <si>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</si>
  <si>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</si>
  <si>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</si>
  <si>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</si>
  <si>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</si>
  <si>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</si>
  <si>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</si>
  <si>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</si>
  <si>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</si>
  <si>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</si>
  <si>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</si>
  <si>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</si>
  <si>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</si>
  <si>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</si>
  <si>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</si>
  <si>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</si>
  <si>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</si>
  <si>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</si>
  <si>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</si>
  <si>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</si>
  <si>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</si>
  <si>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</si>
  <si>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</si>
  <si>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</si>
  <si>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</si>
  <si>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</si>
  <si>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</si>
  <si>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</si>
  <si>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</si>
  <si>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</si>
  <si>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</si>
  <si>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</si>
  <si>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</si>
  <si>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</si>
  <si>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</si>
  <si>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</si>
  <si>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</si>
  <si>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</si>
  <si>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</si>
  <si>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</si>
  <si>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</si>
  <si>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</si>
  <si>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</si>
  <si>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</si>
  <si>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</si>
  <si>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</si>
  <si>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</si>
  <si>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</si>
  <si>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</si>
  <si>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</si>
  <si>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</si>
  <si>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</si>
  <si>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</si>
  <si>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</si>
  <si>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</si>
  <si>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</si>
  <si>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</si>
  <si>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</si>
  <si>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</si>
  <si>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</si>
  <si>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</si>
  <si>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</si>
  <si>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</si>
  <si>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</si>
  <si>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</si>
  <si>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</si>
  <si>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</si>
  <si>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</si>
  <si>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</si>
  <si>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</si>
  <si>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</si>
  <si>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</si>
  <si>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</si>
  <si>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</si>
  <si>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</si>
  <si>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</si>
  <si>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</si>
  <si>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</si>
  <si>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</si>
  <si>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</si>
  <si>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</si>
  <si>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</si>
  <si>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</si>
  <si>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</si>
  <si>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</si>
  <si>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</si>
  <si>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</si>
  <si>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</si>
  <si>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</si>
  <si>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</si>
  <si>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</si>
  <si>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</si>
  <si>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</si>
  <si>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</si>
  <si>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</si>
  <si>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</si>
  <si>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</si>
  <si>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</si>
  <si>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</si>
  <si>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</si>
  <si>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</si>
  <si>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</si>
  <si>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</si>
  <si>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</si>
  <si>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</si>
  <si>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</si>
  <si>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</si>
  <si>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</si>
  <si>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</si>
  <si>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</si>
  <si>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</si>
  <si>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</si>
  <si>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</si>
  <si>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</si>
  <si>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</si>
  <si>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</si>
  <si>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</si>
  <si>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</si>
  <si>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</si>
  <si>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</si>
  <si>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</si>
  <si>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</si>
  <si>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</si>
  <si>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</si>
  <si>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</si>
  <si>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</si>
  <si>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</si>
  <si>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</si>
  <si>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</si>
  <si>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</si>
  <si>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</si>
  <si>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</si>
  <si>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</si>
  <si>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</si>
  <si>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</si>
  <si>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</si>
  <si>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</si>
  <si>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</si>
  <si>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</si>
  <si>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</si>
  <si>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</si>
  <si>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</si>
  <si>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</si>
  <si>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</si>
  <si>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</si>
  <si>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</si>
  <si>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</si>
  <si>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</si>
  <si>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</si>
  <si>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</si>
  <si>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</si>
  <si>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</si>
  <si>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</si>
  <si>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</si>
  <si>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</si>
  <si>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</si>
  <si>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</si>
  <si>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</si>
  <si>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</si>
  <si>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</si>
  <si>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</si>
  <si>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</si>
  <si>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</si>
  <si>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</si>
  <si>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</si>
  <si>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</si>
  <si>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</si>
  <si>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</si>
  <si>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</si>
  <si>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</si>
  <si>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</si>
  <si>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</si>
  <si>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</si>
  <si>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</si>
  <si>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</si>
  <si>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</si>
  <si>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</si>
  <si>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</si>
  <si>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</si>
  <si>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</si>
  <si>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</si>
  <si>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</si>
  <si>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</si>
  <si>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</si>
  <si>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</si>
  <si>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</si>
  <si>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</si>
  <si>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</si>
  <si>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</si>
  <si>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</si>
  <si>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</si>
  <si>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</si>
  <si>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</si>
  <si>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</si>
  <si>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</si>
  <si>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</si>
  <si>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</si>
  <si>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</si>
  <si>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</si>
  <si>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</si>
  <si>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</si>
  <si>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</si>
  <si>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</si>
  <si>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</si>
  <si>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</si>
  <si>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</si>
  <si>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</si>
  <si>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</si>
  <si>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</si>
  <si>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</si>
  <si>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</si>
  <si>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</si>
  <si>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</si>
  <si>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</si>
  <si>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</si>
  <si>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</si>
  <si>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</si>
  <si>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</si>
  <si>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</si>
  <si>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</si>
  <si>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</si>
  <si>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</si>
  <si>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</si>
  <si>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</si>
  <si>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</si>
  <si>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</si>
  <si>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</si>
  <si>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</si>
  <si>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</si>
  <si>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</si>
  <si>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</si>
  <si>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</si>
  <si>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</si>
  <si>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</si>
  <si>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</si>
  <si>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</si>
  <si>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</si>
  <si>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</si>
  <si>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</si>
  <si>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</si>
  <si>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</si>
  <si>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</si>
  <si>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</si>
  <si>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</si>
  <si>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</si>
  <si>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</si>
  <si>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</si>
  <si>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</si>
  <si>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</si>
  <si>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</si>
  <si>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</si>
  <si>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</si>
  <si>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</si>
  <si>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</si>
  <si>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</si>
  <si>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</si>
  <si>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</si>
  <si>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</si>
  <si>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</si>
  <si>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</si>
  <si>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</si>
  <si>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</si>
  <si>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</si>
  <si>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</si>
  <si>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</si>
  <si>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</si>
  <si>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</si>
  <si>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</si>
  <si>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</si>
  <si>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</si>
  <si>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</si>
  <si>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</si>
  <si>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</si>
  <si>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</si>
  <si>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</si>
  <si>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</si>
  <si>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</si>
  <si>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</si>
  <si>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</si>
  <si>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</si>
  <si>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</si>
  <si>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</si>
  <si>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</si>
  <si>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</si>
  <si>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</si>
  <si>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</si>
  <si>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</si>
  <si>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</si>
  <si>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</si>
  <si>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</si>
  <si>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</si>
  <si>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</si>
  <si>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</si>
  <si>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</si>
  <si>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</si>
  <si>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</si>
  <si>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</si>
  <si>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</si>
  <si>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</si>
  <si>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</si>
  <si>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</si>
  <si>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</si>
  <si>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</si>
  <si>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</si>
  <si>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</si>
  <si>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</si>
  <si>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</si>
  <si>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</si>
  <si>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</si>
  <si>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</si>
  <si>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</si>
  <si>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</si>
  <si>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</si>
  <si>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</si>
  <si>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</si>
  <si>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</si>
  <si>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</si>
  <si>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</si>
  <si>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</si>
  <si>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</si>
  <si>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</si>
  <si>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</si>
  <si>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</si>
  <si>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</si>
  <si>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</si>
  <si>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</si>
  <si>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</si>
  <si>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</si>
  <si>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</si>
  <si>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</si>
  <si>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</si>
  <si>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</si>
  <si>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</si>
  <si>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</si>
  <si>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</si>
  <si>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</si>
  <si>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</si>
  <si>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</si>
  <si>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</si>
  <si>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</si>
  <si>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</si>
  <si>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</si>
  <si>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</si>
  <si>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</si>
  <si>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</si>
  <si>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</si>
  <si>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</si>
  <si>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</si>
  <si>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</si>
  <si>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</si>
  <si>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</si>
  <si>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</si>
  <si>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</si>
  <si>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</si>
  <si>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</si>
  <si>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</si>
  <si>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</si>
  <si>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</si>
  <si>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</si>
  <si>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</si>
  <si>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</si>
  <si>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</si>
  <si>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</si>
  <si>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</si>
  <si>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</si>
  <si>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</si>
  <si>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</si>
  <si>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</si>
  <si>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</si>
  <si>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</si>
  <si>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</si>
  <si>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</si>
  <si>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</si>
  <si>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</si>
  <si>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</si>
  <si>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</si>
  <si>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</si>
  <si>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</si>
  <si>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</si>
  <si>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</si>
  <si>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</si>
  <si>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</si>
  <si>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</si>
  <si>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</si>
  <si>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</si>
  <si>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</si>
  <si>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</si>
  <si>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</si>
  <si>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</si>
  <si>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</si>
  <si>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</si>
  <si>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</si>
  <si>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</si>
  <si>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</si>
  <si>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</si>
  <si>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</si>
  <si>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</si>
  <si>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</si>
  <si>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</si>
  <si>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</si>
  <si>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</si>
  <si>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</si>
  <si>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</si>
  <si>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</si>
  <si>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</si>
  <si>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</si>
  <si>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</si>
  <si>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</si>
  <si>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</si>
  <si>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</si>
  <si>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</si>
  <si>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</si>
  <si>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</si>
  <si>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</si>
  <si>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</si>
  <si>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</si>
  <si>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</si>
  <si>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</si>
  <si>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</si>
  <si>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</si>
  <si>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</si>
  <si>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</si>
  <si>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</si>
  <si>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</si>
  <si>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</si>
  <si>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</si>
  <si>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</si>
  <si>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</si>
  <si>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</si>
  <si>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</si>
  <si>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</si>
  <si>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</si>
  <si>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</si>
  <si>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</si>
  <si>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</si>
  <si>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</si>
  <si>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</si>
  <si>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</si>
  <si>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</si>
  <si>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</si>
  <si>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</si>
  <si>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</si>
  <si>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</si>
  <si>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</si>
  <si>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</si>
  <si>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</si>
  <si>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</si>
  <si>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</si>
  <si>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</si>
  <si>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</si>
  <si>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</si>
  <si>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</si>
  <si>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</si>
  <si>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</si>
  <si>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</si>
  <si>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</si>
  <si>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</si>
  <si>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</si>
  <si>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</si>
  <si>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</si>
  <si>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</si>
  <si>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</si>
  <si>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</si>
  <si>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</si>
  <si>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</si>
  <si>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</si>
  <si>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</si>
  <si>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</si>
  <si>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</si>
  <si>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</si>
  <si>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</si>
  <si>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</si>
  <si>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</si>
  <si>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</si>
  <si>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</si>
  <si>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</si>
  <si>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</si>
  <si>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</si>
  <si>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</si>
  <si>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</si>
  <si>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</si>
  <si>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</si>
  <si>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</si>
  <si>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</si>
  <si>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</si>
  <si>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</si>
  <si>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</si>
  <si>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</si>
  <si>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</si>
  <si>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</si>
  <si>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</si>
  <si>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</si>
  <si>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</si>
  <si>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</si>
  <si>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</si>
  <si>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</si>
  <si>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</si>
  <si>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</si>
  <si>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</si>
  <si>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</si>
  <si>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</si>
  <si>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</si>
  <si>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</si>
  <si>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</si>
  <si>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</si>
  <si>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</si>
  <si>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</si>
  <si>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</si>
  <si>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</si>
  <si>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</si>
  <si>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</si>
  <si>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</si>
  <si>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</si>
  <si>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</si>
  <si>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</si>
  <si>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</si>
  <si>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</si>
  <si>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</si>
  <si>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</si>
  <si>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</si>
  <si>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</si>
  <si>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</si>
  <si>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</si>
  <si>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</si>
  <si>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</si>
  <si>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</si>
  <si>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</si>
  <si>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</si>
  <si>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</si>
  <si>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</si>
  <si>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</si>
  <si>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</si>
  <si>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</si>
  <si>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</si>
  <si>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</si>
  <si>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</si>
  <si>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</si>
  <si>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</si>
  <si>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</si>
  <si>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</si>
  <si>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</si>
  <si>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</si>
  <si>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</si>
  <si>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</si>
  <si>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</si>
  <si>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</si>
  <si>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</si>
  <si>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</si>
  <si>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</si>
  <si>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</si>
  <si>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</si>
  <si>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</si>
  <si>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</si>
  <si>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</si>
  <si>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</si>
  <si>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</si>
  <si>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</si>
  <si>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</si>
  <si>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</si>
  <si>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</si>
  <si>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</si>
  <si>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</si>
  <si>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</si>
  <si>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</si>
  <si>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</si>
  <si>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</si>
  <si>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</si>
  <si>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</si>
  <si>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</si>
  <si>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</si>
  <si>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</si>
  <si>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</si>
  <si>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</si>
  <si>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</si>
  <si>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</si>
  <si>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</si>
  <si>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</si>
  <si>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</si>
  <si>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</si>
  <si>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</si>
  <si>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</si>
  <si>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</si>
  <si>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</si>
  <si>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</si>
  <si>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</si>
  <si>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</si>
  <si>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</si>
  <si>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</si>
  <si>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</si>
  <si>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</si>
  <si>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</si>
  <si>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</si>
  <si>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</si>
  <si>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</si>
  <si>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</si>
  <si>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</si>
  <si>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</si>
  <si>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</si>
  <si>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</si>
  <si>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</si>
  <si>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</si>
  <si>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</si>
  <si>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</si>
  <si>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</si>
  <si>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</si>
  <si>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</si>
  <si>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</si>
  <si>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</si>
  <si>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</si>
  <si>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</si>
  <si>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</si>
  <si>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</si>
  <si>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</si>
  <si>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</si>
  <si>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</si>
  <si>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</si>
  <si>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</si>
  <si>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</si>
  <si>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</si>
  <si>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</si>
  <si>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</si>
  <si>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</si>
  <si>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</si>
  <si>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</si>
  <si>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</si>
  <si>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</si>
  <si>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</si>
  <si>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</si>
  <si>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</si>
  <si>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</si>
  <si>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</si>
  <si>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</si>
  <si>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</si>
  <si>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</si>
  <si>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</si>
  <si>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</si>
  <si>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</si>
  <si>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</si>
  <si>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</si>
  <si>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</si>
  <si>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</si>
  <si>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</si>
  <si>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</si>
  <si>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</si>
  <si>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</si>
  <si>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</si>
  <si>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</si>
  <si>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</si>
  <si>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</si>
  <si>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</si>
  <si>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</si>
  <si>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</si>
  <si>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</si>
  <si>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</si>
  <si>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</si>
  <si>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</si>
  <si>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</si>
  <si>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</si>
  <si>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</si>
  <si>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</si>
  <si>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</si>
  <si>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</si>
  <si>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</si>
  <si>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</si>
  <si>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</si>
  <si>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</si>
  <si>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</si>
  <si>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</si>
  <si>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</si>
  <si>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</si>
  <si>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</si>
  <si>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</si>
  <si>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</si>
  <si>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</si>
  <si>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</si>
  <si>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</si>
  <si>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</si>
  <si>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</si>
  <si>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</si>
  <si>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</si>
  <si>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</si>
  <si>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</si>
  <si>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</si>
  <si>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</si>
  <si>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</si>
  <si>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</si>
  <si>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</si>
  <si>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</si>
  <si>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</si>
  <si>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</si>
  <si>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</si>
  <si>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</si>
  <si>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</si>
  <si>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</si>
  <si>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</si>
  <si>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</si>
  <si>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</si>
  <si>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</si>
  <si>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</si>
  <si>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</si>
  <si>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</si>
  <si>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</si>
  <si>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</si>
  <si>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</si>
  <si>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</si>
  <si>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</si>
  <si>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</si>
  <si>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</si>
  <si>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</si>
  <si>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</si>
  <si>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</si>
  <si>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</si>
  <si>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</si>
  <si>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</si>
  <si>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</si>
  <si>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</si>
  <si>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</si>
  <si>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</si>
  <si>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</si>
  <si>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</si>
  <si>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</si>
  <si>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</si>
  <si>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</si>
  <si>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</si>
  <si>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</si>
  <si>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</si>
  <si>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</si>
  <si>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</si>
  <si>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</si>
  <si>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</si>
  <si>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</si>
  <si>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</si>
  <si>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</si>
  <si>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</si>
  <si>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</si>
  <si>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</si>
  <si>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</si>
  <si>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</si>
  <si>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</si>
  <si>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</si>
  <si>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</si>
  <si>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</si>
  <si>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</si>
  <si>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</si>
  <si>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</si>
  <si>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</si>
  <si>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</si>
  <si>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</si>
  <si>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</si>
  <si>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</si>
  <si>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</si>
  <si>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</si>
  <si>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</si>
  <si>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</si>
  <si>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</si>
  <si>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</si>
  <si>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</si>
  <si>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</si>
  <si>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</si>
  <si>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</si>
  <si>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</si>
  <si>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</si>
  <si>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</si>
  <si>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</si>
  <si>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</si>
  <si>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</si>
  <si>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</si>
  <si>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</si>
  <si>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</si>
  <si>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</si>
  <si>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</si>
  <si>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</si>
  <si>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</si>
  <si>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</si>
  <si>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</si>
  <si>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</si>
  <si>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</si>
  <si>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</si>
  <si>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</si>
  <si>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</si>
  <si>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</si>
  <si>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</si>
  <si>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</si>
  <si>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</si>
  <si>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</si>
  <si>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</si>
  <si>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</si>
  <si>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</si>
  <si>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</si>
  <si>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</si>
  <si>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</si>
  <si>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</si>
  <si>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</si>
  <si>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</si>
  <si>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</si>
  <si>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</si>
  <si>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</si>
  <si>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</si>
  <si>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</si>
  <si>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</si>
  <si>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</si>
  <si>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</si>
  <si>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</si>
  <si>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</si>
  <si>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</si>
  <si>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</si>
  <si>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</si>
  <si>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</si>
  <si>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</si>
  <si>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</si>
  <si>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</si>
  <si>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</si>
  <si>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</si>
  <si>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</si>
  <si>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</si>
  <si>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</si>
  <si>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</si>
  <si>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</si>
  <si>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</si>
  <si>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</si>
  <si>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</si>
  <si>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</si>
  <si>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</si>
  <si>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</si>
  <si>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</si>
  <si>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</si>
  <si>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</si>
  <si>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</si>
  <si>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</si>
  <si>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</si>
  <si>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</si>
  <si>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</si>
  <si>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</si>
  <si>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</si>
  <si>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</si>
  <si>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</si>
  <si>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</si>
  <si>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</si>
  <si>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</si>
  <si>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</si>
  <si>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</si>
  <si>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</si>
  <si>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</si>
  <si>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</si>
  <si>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</si>
  <si>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</si>
  <si>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</si>
  <si>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</si>
  <si>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</si>
  <si>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</si>
  <si>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</si>
  <si>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</si>
  <si>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</si>
  <si>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</si>
  <si>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</si>
  <si>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</si>
  <si>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</si>
  <si>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</si>
  <si>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</si>
  <si>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</si>
  <si>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</si>
  <si>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</si>
  <si>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</si>
  <si>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</si>
  <si>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</si>
  <si>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</si>
  <si>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</si>
  <si>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</si>
  <si>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</si>
  <si>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</si>
  <si>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</si>
  <si>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</si>
  <si>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</si>
  <si>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</si>
  <si>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</si>
  <si>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</si>
  <si>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</si>
  <si>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</si>
  <si>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</si>
  <si>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</si>
  <si>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</si>
  <si>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</si>
  <si>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</si>
  <si>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</si>
  <si>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</si>
  <si>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</si>
  <si>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</si>
  <si>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</si>
  <si>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</si>
  <si>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</si>
  <si>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</si>
  <si>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</si>
  <si>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</si>
  <si>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</si>
  <si>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</si>
  <si>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</si>
  <si>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</si>
  <si>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</si>
  <si>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</si>
  <si>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</si>
  <si>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</si>
  <si>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</si>
  <si>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</si>
  <si>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</si>
  <si>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</si>
  <si>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</si>
  <si>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</si>
  <si>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</si>
  <si>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</si>
  <si>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</si>
  <si>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</si>
  <si>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</si>
  <si>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</si>
  <si>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</si>
  <si>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</si>
  <si>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</si>
  <si>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</si>
  <si>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</si>
  <si>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</si>
  <si>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</si>
  <si>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</si>
  <si>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</si>
  <si>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</si>
  <si>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</si>
  <si>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</si>
  <si>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</si>
  <si>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</si>
  <si>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</si>
  <si>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</si>
  <si>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</si>
  <si>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</si>
  <si>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</si>
  <si>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</si>
  <si>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</si>
  <si>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</si>
  <si>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</si>
  <si>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</si>
  <si>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</si>
  <si>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</si>
  <si>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</si>
  <si>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</si>
  <si>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</si>
  <si>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</si>
  <si>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</si>
  <si>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</si>
  <si>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</si>
  <si>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</si>
  <si>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</si>
  <si>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</si>
  <si>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</si>
  <si>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</si>
  <si>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</si>
  <si>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</si>
  <si>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</si>
  <si>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</si>
  <si>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</si>
  <si>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</si>
  <si>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</si>
  <si>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</si>
  <si>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</si>
  <si>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</si>
  <si>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</si>
  <si>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</si>
  <si>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</si>
  <si>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</si>
  <si>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</si>
  <si>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</si>
  <si>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</si>
  <si>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</si>
  <si>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</si>
  <si>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</si>
  <si>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</si>
  <si>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</si>
  <si>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</si>
  <si>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</si>
  <si>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</si>
  <si>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</si>
  <si>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</si>
  <si>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</si>
  <si>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</si>
  <si>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</si>
  <si>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</si>
  <si>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</si>
  <si>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</si>
  <si>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</si>
  <si>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</si>
  <si>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</si>
  <si>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</si>
  <si>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</si>
  <si>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</si>
  <si>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</si>
  <si>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</si>
  <si>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</si>
  <si>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</si>
  <si>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</si>
  <si>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</si>
  <si>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</si>
  <si>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</si>
  <si>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</si>
  <si>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</si>
  <si>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</si>
  <si>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</si>
  <si>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</si>
  <si>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</si>
  <si>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</si>
  <si>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</si>
  <si>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</si>
  <si>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</si>
  <si>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</si>
  <si>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</si>
  <si>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</si>
  <si>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</si>
  <si>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</si>
  <si>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</si>
  <si>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</si>
  <si>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</si>
  <si>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</si>
  <si>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</si>
  <si>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</si>
  <si>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</si>
  <si>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</si>
  <si>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</si>
  <si>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</si>
  <si>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</si>
  <si>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</si>
  <si>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</si>
  <si>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</si>
  <si>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</si>
  <si>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</si>
  <si>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</si>
  <si>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</si>
  <si>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</si>
  <si>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</si>
  <si>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</si>
  <si>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</si>
  <si>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</si>
  <si>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</si>
  <si>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</si>
  <si>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</si>
  <si>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</si>
  <si>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</si>
  <si>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</si>
  <si>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</si>
  <si>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</si>
  <si>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</si>
  <si>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</si>
  <si>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</si>
  <si>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</si>
  <si>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</si>
  <si>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</si>
  <si>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</si>
  <si>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</si>
  <si>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</si>
  <si>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</si>
  <si>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</si>
  <si>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</si>
  <si>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</si>
  <si>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</si>
  <si>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</si>
  <si>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</si>
  <si>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</si>
  <si>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</si>
  <si>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</si>
  <si>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</si>
  <si>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</si>
  <si>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</si>
  <si>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</si>
  <si>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</si>
  <si>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</si>
  <si>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</si>
  <si>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</si>
  <si>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</si>
  <si>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</si>
  <si>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</si>
  <si>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</si>
  <si>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</si>
  <si>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</si>
  <si>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</si>
  <si>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</si>
  <si>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</si>
  <si>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</si>
  <si>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</si>
  <si>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</si>
  <si>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</si>
  <si>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</si>
  <si>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</si>
  <si>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</si>
  <si>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</si>
  <si>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</si>
  <si>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</si>
  <si>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</si>
  <si>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</si>
  <si>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</si>
  <si>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</si>
  <si>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</si>
  <si>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</si>
  <si>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</si>
  <si>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</si>
  <si>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</si>
  <si>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</si>
  <si>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</si>
  <si>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</si>
  <si>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</si>
  <si>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</si>
  <si>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</si>
  <si>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</si>
  <si>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</si>
  <si>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</si>
  <si>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</si>
  <si>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</si>
  <si>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</si>
  <si>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</si>
  <si>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</si>
  <si>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</si>
  <si>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</si>
  <si>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</si>
  <si>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</si>
  <si>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</si>
  <si>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</si>
  <si>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</si>
  <si>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</si>
  <si>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</si>
  <si>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</si>
  <si>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</si>
  <si>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</si>
  <si>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</si>
  <si>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</si>
  <si>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</si>
  <si>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</si>
  <si>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</si>
  <si>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</si>
  <si>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</si>
  <si>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</si>
  <si>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</si>
  <si>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</si>
  <si>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</si>
  <si>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</si>
  <si>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</si>
  <si>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</si>
  <si>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</si>
  <si>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</si>
  <si>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</si>
  <si>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</si>
  <si>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</si>
  <si>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</si>
  <si>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</si>
  <si>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</si>
  <si>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</si>
  <si>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</si>
  <si>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</si>
  <si>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</si>
  <si>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</si>
  <si>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</si>
  <si>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</si>
  <si>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</si>
  <si>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</si>
  <si>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</si>
  <si>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</si>
  <si>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</si>
  <si>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</si>
  <si>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</si>
  <si>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</si>
  <si>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</si>
  <si>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</si>
  <si>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</si>
  <si>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</si>
  <si>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</si>
  <si>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</si>
  <si>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</si>
  <si>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</si>
  <si>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</si>
  <si>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</si>
  <si>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</si>
  <si>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</si>
  <si>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</si>
  <si>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</si>
  <si>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</si>
  <si>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</si>
  <si>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</si>
  <si>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</si>
  <si>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</si>
  <si>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</si>
  <si>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</si>
  <si>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</si>
  <si>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</si>
  <si>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</si>
  <si>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</si>
  <si>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</si>
  <si>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</si>
  <si>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</si>
  <si>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</si>
  <si>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</si>
  <si>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</si>
  <si>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</si>
  <si>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</si>
  <si>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</si>
  <si>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</si>
  <si>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</si>
  <si>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</si>
  <si>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</si>
  <si>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</si>
  <si>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</si>
  <si>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</si>
  <si>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</si>
  <si>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</si>
  <si>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</si>
  <si>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</si>
  <si>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</si>
  <si>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</si>
  <si>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</si>
  <si>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</si>
  <si>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</si>
  <si>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</si>
  <si>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</si>
  <si>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</si>
  <si>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</si>
  <si>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</si>
  <si>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</si>
  <si>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</si>
  <si>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</si>
  <si>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</si>
  <si>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</si>
  <si>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</si>
  <si>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</si>
  <si>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</si>
  <si>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</si>
  <si>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</si>
  <si>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</si>
  <si>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</si>
  <si>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</si>
  <si>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</si>
  <si>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</si>
  <si>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</si>
  <si>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</si>
  <si>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</si>
  <si>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</si>
  <si>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</si>
  <si>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</si>
  <si>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</si>
  <si>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</si>
  <si>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</si>
  <si>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</si>
  <si>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</si>
  <si>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</si>
  <si>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</si>
  <si>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</si>
  <si>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</si>
  <si>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</si>
  <si>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</si>
  <si>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</si>
  <si>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</si>
  <si>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</si>
  <si>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</si>
  <si>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</si>
  <si>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</si>
  <si>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</si>
  <si>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</si>
  <si>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</si>
  <si>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</si>
  <si>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</si>
  <si>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</si>
  <si>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</si>
  <si>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</si>
  <si>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</si>
  <si>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</si>
  <si>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</si>
  <si>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</si>
  <si>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</si>
  <si>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</si>
  <si>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</si>
  <si>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</si>
  <si>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</si>
  <si>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</si>
  <si>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</si>
  <si>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</si>
  <si>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</si>
  <si>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</si>
  <si>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</si>
  <si>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</si>
  <si>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</si>
  <si>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</si>
  <si>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</si>
  <si>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</si>
  <si>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</si>
  <si>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</si>
  <si>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</si>
  <si>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</si>
  <si>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</si>
  <si>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</si>
  <si>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</si>
  <si>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</si>
  <si>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</si>
  <si>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</si>
  <si>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</si>
  <si>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</si>
  <si>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</si>
  <si>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</si>
  <si>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</si>
  <si>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</si>
  <si>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</si>
  <si>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</si>
  <si>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</si>
  <si>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</si>
  <si>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</si>
  <si>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</si>
  <si>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</si>
  <si>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</si>
  <si>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</si>
  <si>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</si>
  <si>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</si>
  <si>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</si>
  <si>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</si>
  <si>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</si>
  <si>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</si>
  <si>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</si>
  <si>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</si>
  <si>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</si>
  <si>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</si>
  <si>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</si>
  <si>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</si>
  <si>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</si>
  <si>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</si>
  <si>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</si>
  <si>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</si>
  <si>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</si>
  <si>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</si>
  <si>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</si>
  <si>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</si>
  <si>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</si>
  <si>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</si>
  <si>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</si>
  <si>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</si>
  <si>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</si>
  <si>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</si>
  <si>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</si>
  <si>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</si>
  <si>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</si>
  <si>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</si>
  <si>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</si>
  <si>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</si>
  <si>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</si>
  <si>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</si>
  <si>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</si>
  <si>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</si>
  <si>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</si>
  <si>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</si>
  <si>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</si>
  <si>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</si>
  <si>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</si>
  <si>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</si>
  <si>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</si>
  <si>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</si>
  <si>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</si>
  <si>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</si>
  <si>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</si>
  <si>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</si>
  <si>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</si>
  <si>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</si>
  <si>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</si>
  <si>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</si>
  <si>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</si>
  <si>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</si>
  <si>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</si>
  <si>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</si>
  <si>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</si>
  <si>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</si>
  <si>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</si>
  <si>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</si>
  <si>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</si>
  <si>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</si>
  <si>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</si>
  <si>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</si>
  <si>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</si>
  <si>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</si>
  <si>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</si>
  <si>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</si>
  <si>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</si>
  <si>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</si>
  <si>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</si>
  <si>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</si>
  <si>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</si>
  <si>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</si>
  <si>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</si>
  <si>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</si>
  <si>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</si>
  <si>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</si>
  <si>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</si>
  <si>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</si>
  <si>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</si>
  <si>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</si>
  <si>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</si>
  <si>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</si>
  <si>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</si>
  <si>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</si>
  <si>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</si>
  <si>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</si>
  <si>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</si>
  <si>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</si>
  <si>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</si>
  <si>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</si>
  <si>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</si>
  <si>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</si>
  <si>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</si>
  <si>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</si>
  <si>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</si>
  <si>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</si>
  <si>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</si>
  <si>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</si>
  <si>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</si>
  <si>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</si>
  <si>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</si>
  <si>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</si>
  <si>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</si>
  <si>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</si>
  <si>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</si>
  <si>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</si>
  <si>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</si>
  <si>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</si>
  <si>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</si>
  <si>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</si>
  <si>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</si>
  <si>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</si>
  <si>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</si>
  <si>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</si>
  <si>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</si>
  <si>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</si>
  <si>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</si>
  <si>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</si>
  <si>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</si>
  <si>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</si>
  <si>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</si>
  <si>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</si>
  <si>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</si>
  <si>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</si>
  <si>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</si>
  <si>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</si>
  <si>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</si>
  <si>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</si>
  <si>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</si>
  <si>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</si>
  <si>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</si>
  <si>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</si>
  <si>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</si>
  <si>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</si>
  <si>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</si>
  <si>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</si>
  <si>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</si>
  <si>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</si>
  <si>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</si>
  <si>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</si>
  <si>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</si>
  <si>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</si>
  <si>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</si>
  <si>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</si>
  <si>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</si>
  <si>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</si>
  <si>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</si>
  <si>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</si>
  <si>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</si>
  <si>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</si>
  <si>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</si>
  <si>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</si>
  <si>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</si>
  <si>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</si>
  <si>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</si>
  <si>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</si>
  <si>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</si>
  <si>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</si>
  <si>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</si>
  <si>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</si>
  <si>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</si>
  <si>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</si>
  <si>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</si>
  <si>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</si>
  <si>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</si>
  <si>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</si>
  <si>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</si>
  <si>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</si>
  <si>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</si>
  <si>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</si>
  <si>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</si>
  <si>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</si>
  <si>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</si>
  <si>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</si>
  <si>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</si>
  <si>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</si>
  <si>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</si>
  <si>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</si>
  <si>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</si>
  <si>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</si>
  <si>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</si>
  <si>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</si>
  <si>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</si>
  <si>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</si>
  <si>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</si>
  <si>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</si>
  <si>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</si>
  <si>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</si>
  <si>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</si>
  <si>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</si>
  <si>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</si>
  <si>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</si>
  <si>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</si>
  <si>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</si>
  <si>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</si>
  <si>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</si>
  <si>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</si>
  <si>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</si>
  <si>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</si>
  <si>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</si>
  <si>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</si>
  <si>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</si>
  <si>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</si>
  <si>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</si>
  <si>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</si>
  <si>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</si>
  <si>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</si>
  <si>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</si>
  <si>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</si>
  <si>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</si>
  <si>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</si>
  <si>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</si>
  <si>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</si>
  <si>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</si>
  <si>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</si>
  <si>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</si>
  <si>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</si>
  <si>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</si>
  <si>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</si>
  <si>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</si>
  <si>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</si>
  <si>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</si>
  <si>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</si>
  <si>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</si>
  <si>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</si>
  <si>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</si>
  <si>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</si>
  <si>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</si>
  <si>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</si>
  <si>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</si>
  <si>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</si>
  <si>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</si>
  <si>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</si>
  <si>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</si>
  <si>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</si>
  <si>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</si>
  <si>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</si>
  <si>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</si>
  <si>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</si>
  <si>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</si>
  <si>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</si>
  <si>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</si>
  <si>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</si>
  <si>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</si>
  <si>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</si>
  <si>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</si>
  <si>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</si>
  <si>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</si>
  <si>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</si>
  <si>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</si>
  <si>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</si>
  <si>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</si>
  <si>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</si>
  <si>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</si>
  <si>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</si>
  <si>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</si>
  <si>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</si>
  <si>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</si>
  <si>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</si>
  <si>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</si>
  <si>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</si>
  <si>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</si>
  <si>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</si>
  <si>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</si>
  <si>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</si>
  <si>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</si>
  <si>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</si>
  <si>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</si>
  <si>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</si>
  <si>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</si>
  <si>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</si>
  <si>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</si>
  <si>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</si>
  <si>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</si>
  <si>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</si>
  <si>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</si>
  <si>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</si>
  <si>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</si>
  <si>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</si>
  <si>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</si>
  <si>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</si>
  <si>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</si>
  <si>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</si>
  <si>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</si>
  <si>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</si>
  <si>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</si>
  <si>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</si>
  <si>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</si>
  <si>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</si>
  <si>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</si>
  <si>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</si>
  <si>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</si>
  <si>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</si>
  <si>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</si>
  <si>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</si>
  <si>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</si>
  <si>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</si>
  <si>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</si>
  <si>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</si>
  <si>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</si>
  <si>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</si>
  <si>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</si>
  <si>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</si>
  <si>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</si>
  <si>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</si>
  <si>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</si>
  <si>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</si>
  <si>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</si>
  <si>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</si>
  <si>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</si>
  <si>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</si>
  <si>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</si>
  <si>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</si>
  <si>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</si>
  <si>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</si>
  <si>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</si>
  <si>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</si>
  <si>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</si>
  <si>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</si>
  <si>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</si>
  <si>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</si>
  <si>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</si>
  <si>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</si>
  <si>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</si>
  <si>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</si>
  <si>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</si>
  <si>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</si>
  <si>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</si>
  <si>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</si>
  <si>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</si>
  <si>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</si>
  <si>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</si>
  <si>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</si>
  <si>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</si>
  <si>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</si>
  <si>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</si>
  <si>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</si>
  <si>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</si>
  <si>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</si>
  <si>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</si>
  <si>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</si>
  <si>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</si>
  <si>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</si>
  <si>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</si>
  <si>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</si>
  <si>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</si>
  <si>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</si>
  <si>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</si>
  <si>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</si>
  <si>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</si>
  <si>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</si>
  <si>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</si>
  <si>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</si>
  <si>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</si>
  <si>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</si>
  <si>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</si>
  <si>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</si>
  <si>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</si>
  <si>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</si>
  <si>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</si>
  <si>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</si>
  <si>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</si>
  <si>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</si>
  <si>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</si>
  <si>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</si>
  <si>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</si>
  <si>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</si>
  <si>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</si>
  <si>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</si>
  <si>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</si>
  <si>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</si>
  <si>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</si>
  <si>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</si>
  <si>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</si>
  <si>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</si>
  <si>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</si>
  <si>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</si>
  <si>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</si>
  <si>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</si>
  <si>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</si>
  <si>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</si>
  <si>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</si>
  <si>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</si>
  <si>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</si>
  <si>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</si>
  <si>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</si>
  <si>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</si>
  <si>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</si>
  <si>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</si>
  <si>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</si>
  <si>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</si>
  <si>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</si>
  <si>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</si>
  <si>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</si>
  <si>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</si>
  <si>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</si>
  <si>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</si>
  <si>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</si>
  <si>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</si>
  <si>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</si>
  <si>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</si>
  <si>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</si>
  <si>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</si>
  <si>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</si>
  <si>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</si>
  <si>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</si>
  <si>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</si>
  <si>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</si>
  <si>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</si>
  <si>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</si>
  <si>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</si>
  <si>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</si>
  <si>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</si>
  <si>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</si>
  <si>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</si>
  <si>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</si>
  <si>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</si>
  <si>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</si>
  <si>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</si>
  <si>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</si>
  <si>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</si>
  <si>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</si>
  <si>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</si>
  <si>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</si>
  <si>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</si>
  <si>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</si>
  <si>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</si>
  <si>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</si>
  <si>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</si>
  <si>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</si>
  <si>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</si>
  <si>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</si>
  <si>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</si>
  <si>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</si>
  <si>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</si>
  <si>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</si>
  <si>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</si>
  <si>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</si>
  <si>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</si>
  <si>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</si>
  <si>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</si>
  <si>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</si>
  <si>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</si>
  <si>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</si>
  <si>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</si>
  <si>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</si>
  <si>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</si>
  <si>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</si>
  <si>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</si>
  <si>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</si>
  <si>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</si>
  <si>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</si>
  <si>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</si>
  <si>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</si>
  <si>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</si>
  <si>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</si>
  <si>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</si>
  <si>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</si>
  <si>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</si>
  <si>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</si>
  <si>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</si>
  <si>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</si>
  <si>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</si>
  <si>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</si>
  <si>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</si>
  <si>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</si>
  <si>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</si>
  <si>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</si>
  <si>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</si>
  <si>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</si>
  <si>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</si>
  <si>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</si>
  <si>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</si>
  <si>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</si>
  <si>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</si>
  <si>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</si>
  <si>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</si>
  <si>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</si>
  <si>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</si>
  <si>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</si>
  <si>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</si>
  <si>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</si>
  <si>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</si>
  <si>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</si>
  <si>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</si>
  <si>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</si>
  <si>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</si>
  <si>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</si>
  <si>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</si>
  <si>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</si>
  <si>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</si>
  <si>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</si>
  <si>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</si>
  <si>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</si>
  <si>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</si>
  <si>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</si>
  <si>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</si>
  <si>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</si>
  <si>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</si>
  <si>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</si>
  <si>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</si>
  <si>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</si>
  <si>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</si>
  <si>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</si>
  <si>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</si>
  <si>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</si>
  <si>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</si>
  <si>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</si>
  <si>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</si>
  <si>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</si>
  <si>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</si>
  <si>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</si>
  <si>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</si>
  <si>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</si>
  <si>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</si>
  <si>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</si>
  <si>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</si>
  <si>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</si>
  <si>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</si>
  <si>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</si>
  <si>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</si>
  <si>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</si>
  <si>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</si>
  <si>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</si>
  <si>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</si>
  <si>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</si>
  <si>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</si>
  <si>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</si>
  <si>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</si>
  <si>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</si>
  <si>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</si>
  <si>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</si>
  <si>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</si>
  <si>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</si>
  <si>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</si>
  <si>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</si>
  <si>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</si>
  <si>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</si>
  <si>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</si>
  <si>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</si>
  <si>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</si>
  <si>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</si>
  <si>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</si>
  <si>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</si>
  <si>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</si>
  <si>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</si>
  <si>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</si>
  <si>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</si>
  <si>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</si>
  <si>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</si>
  <si>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</si>
  <si>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</si>
  <si>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</si>
  <si>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</si>
  <si>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</si>
  <si>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</si>
  <si>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</si>
  <si>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</si>
  <si>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</si>
  <si>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</si>
  <si>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</si>
  <si>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</si>
  <si>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</si>
  <si>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</si>
  <si>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</si>
  <si>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</si>
  <si>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</si>
  <si>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</si>
  <si>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</si>
  <si>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</si>
  <si>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</si>
  <si>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</si>
  <si>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</si>
  <si>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</si>
  <si>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</si>
  <si>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</si>
  <si>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</si>
  <si>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</si>
  <si>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</si>
  <si>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</si>
  <si>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</si>
  <si>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</si>
  <si>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</si>
  <si>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</si>
  <si>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</si>
  <si>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</si>
  <si>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</si>
  <si>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</si>
  <si>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</si>
  <si>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</si>
  <si>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</si>
  <si>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</si>
  <si>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</si>
  <si>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</si>
  <si>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</si>
  <si>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</si>
  <si>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</si>
  <si>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</si>
  <si>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</si>
  <si>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</si>
  <si>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</si>
  <si>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</si>
  <si>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</si>
  <si>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</si>
  <si>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</si>
  <si>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</si>
  <si>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</si>
  <si>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</si>
  <si>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</si>
  <si>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</si>
  <si>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</si>
  <si>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</si>
  <si>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</si>
  <si>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</si>
  <si>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</si>
  <si>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</si>
  <si>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</si>
  <si>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</si>
  <si>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</si>
  <si>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</si>
  <si>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</si>
  <si>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</si>
  <si>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</si>
  <si>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</si>
  <si>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</si>
  <si>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</si>
  <si>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</si>
  <si>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</si>
  <si>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</si>
  <si>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</si>
  <si>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</si>
  <si>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</si>
  <si>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</si>
  <si>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</si>
  <si>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</si>
  <si>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</si>
  <si>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</si>
  <si>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</si>
  <si>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</si>
  <si>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</si>
  <si>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</si>
  <si>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</si>
  <si>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</si>
  <si>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</si>
  <si>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</si>
  <si>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</si>
  <si>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</si>
  <si>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</si>
  <si>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</si>
  <si>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</si>
  <si>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</si>
  <si>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</si>
  <si>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</si>
  <si>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</si>
  <si>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</si>
  <si>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</si>
  <si>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</si>
  <si>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</si>
  <si>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</si>
  <si>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</si>
  <si>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</si>
  <si>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</si>
  <si>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</si>
  <si>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</si>
  <si>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</si>
  <si>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</si>
  <si>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</si>
  <si>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</si>
  <si>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</si>
  <si>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</si>
  <si>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</si>
  <si>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</si>
  <si>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</si>
  <si>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</si>
  <si>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</si>
  <si>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</si>
  <si>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</si>
  <si>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</si>
  <si>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</si>
  <si>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</si>
  <si>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</si>
  <si>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</si>
  <si>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</si>
  <si>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</si>
  <si>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</si>
  <si>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</si>
  <si>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</si>
  <si>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</si>
  <si>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</si>
  <si>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</si>
  <si>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</si>
  <si>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</si>
  <si>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</si>
  <si>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</si>
  <si>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</si>
  <si>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</si>
  <si>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</si>
  <si>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</si>
  <si>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</si>
  <si>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</si>
  <si>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</si>
  <si>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</si>
  <si>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</si>
  <si>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</si>
  <si>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</si>
  <si>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</si>
  <si>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</si>
  <si>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</si>
  <si>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</si>
  <si>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</si>
  <si>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</si>
  <si>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</si>
  <si>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</si>
  <si>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</si>
  <si>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</si>
  <si>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</si>
  <si>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</si>
  <si>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</si>
  <si>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</si>
  <si>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</si>
  <si>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</si>
  <si>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</si>
  <si>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</si>
  <si>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</si>
  <si>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</si>
  <si>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</si>
  <si>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</si>
  <si>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</si>
  <si>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</si>
  <si>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</si>
  <si>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</si>
  <si>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</si>
  <si>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</si>
  <si>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</si>
  <si>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</si>
  <si>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</si>
  <si>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</si>
  <si>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</si>
  <si>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</si>
  <si>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</si>
  <si>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</si>
  <si>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</si>
  <si>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</si>
  <si>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</si>
  <si>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</si>
  <si>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</si>
  <si>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</si>
  <si>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</si>
  <si>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</si>
  <si>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</si>
  <si>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</si>
  <si>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</si>
  <si>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</si>
  <si>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</si>
  <si>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</si>
  <si>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</si>
  <si>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</si>
  <si>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</si>
  <si>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</si>
  <si>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</si>
  <si>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</si>
  <si>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</si>
  <si>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</si>
  <si>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</si>
  <si>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</si>
  <si>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</si>
  <si>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</si>
  <si>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</si>
  <si>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</si>
  <si>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</si>
  <si>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</si>
  <si>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</si>
  <si>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</si>
  <si>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</si>
  <si>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</si>
  <si>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</si>
  <si>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</si>
  <si>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</si>
  <si>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</si>
  <si>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</si>
  <si>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</si>
  <si>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</si>
  <si>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</si>
  <si>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</si>
  <si>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</si>
  <si>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</si>
  <si>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</si>
  <si>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</si>
  <si>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</si>
  <si>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</si>
  <si>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</si>
  <si>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</si>
  <si>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</si>
  <si>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</si>
  <si>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</si>
  <si>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</si>
  <si>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</si>
  <si>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</si>
  <si>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</si>
  <si>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</si>
  <si>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</si>
  <si>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</si>
  <si>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</si>
  <si>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</si>
  <si>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</si>
  <si>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</si>
  <si>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</si>
  <si>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</si>
  <si>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</si>
  <si>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</si>
  <si>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</si>
  <si>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</si>
  <si>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</si>
  <si>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</si>
  <si>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</si>
  <si>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</si>
  <si>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</si>
  <si>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</si>
  <si>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</si>
  <si>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</si>
  <si>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</si>
  <si>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</si>
  <si>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</si>
  <si>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</si>
  <si>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</si>
  <si>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</si>
  <si>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</si>
  <si>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</si>
  <si>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</si>
  <si>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</si>
  <si>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</si>
  <si>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</si>
  <si>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</si>
  <si>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</si>
  <si>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</si>
  <si>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</si>
  <si>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</si>
  <si>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</si>
  <si>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</si>
  <si>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</si>
  <si>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</si>
  <si>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</si>
  <si>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</si>
  <si>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</si>
  <si>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</si>
  <si>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</si>
  <si>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</si>
  <si>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</si>
  <si>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</si>
  <si>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</si>
  <si>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</si>
  <si>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</si>
  <si>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</si>
  <si>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</si>
  <si>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</si>
  <si>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</si>
  <si>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</si>
  <si>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</si>
  <si>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</si>
  <si>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</si>
  <si>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</si>
  <si>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</si>
  <si>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</si>
  <si>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</si>
  <si>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</si>
  <si>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</si>
  <si>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</si>
  <si>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</si>
  <si>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</si>
  <si>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</si>
  <si>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</si>
  <si>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</si>
  <si>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</si>
  <si>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</si>
  <si>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</si>
  <si>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</si>
  <si>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</si>
  <si>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</si>
  <si>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</si>
  <si>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</si>
  <si>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</si>
  <si>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</si>
  <si>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</si>
  <si>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</si>
  <si>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</si>
  <si>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</si>
  <si>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</si>
  <si>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</si>
  <si>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</si>
  <si>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</si>
  <si>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</si>
  <si>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</si>
  <si>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</si>
  <si>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</si>
  <si>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</si>
  <si>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</si>
  <si>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</si>
  <si>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</si>
  <si>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</si>
  <si>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</si>
  <si>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</si>
  <si>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</si>
  <si>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</si>
  <si>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</si>
  <si>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</si>
  <si>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</si>
  <si>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</si>
  <si>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</si>
  <si>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</si>
  <si>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</si>
  <si>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</si>
  <si>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</si>
  <si>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</si>
  <si>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</si>
  <si>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</si>
  <si>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</si>
  <si>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</si>
  <si>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</si>
  <si>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</si>
  <si>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</si>
  <si>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</si>
  <si>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</si>
  <si>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</si>
  <si>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</si>
  <si>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</si>
  <si>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</si>
  <si>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</si>
  <si>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</si>
  <si>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</si>
  <si>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</si>
  <si>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</si>
  <si>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</si>
  <si>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</si>
  <si>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</si>
  <si>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</si>
  <si>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</si>
  <si>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</si>
  <si>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</si>
  <si>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</si>
  <si>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</si>
  <si>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</si>
  <si>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</si>
  <si>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</si>
  <si>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</si>
  <si>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</si>
  <si>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</si>
  <si>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</si>
  <si>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</si>
  <si>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</si>
  <si>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</si>
  <si>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</si>
  <si>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</si>
  <si>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</si>
  <si>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</si>
  <si>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</si>
  <si>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</si>
  <si>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</si>
  <si>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</si>
  <si>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</si>
  <si>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</si>
  <si>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</si>
  <si>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</si>
  <si>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</si>
  <si>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</si>
  <si>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</si>
  <si>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</si>
  <si>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</si>
  <si>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</si>
  <si>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</si>
  <si>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</si>
  <si>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</si>
  <si>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</si>
  <si>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</si>
  <si>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</si>
  <si>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</si>
  <si>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</si>
  <si>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</si>
  <si>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</si>
  <si>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</si>
  <si>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</si>
  <si>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</si>
  <si>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</si>
  <si>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</si>
  <si>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</si>
  <si>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</si>
  <si>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</si>
  <si>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</si>
  <si>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</si>
  <si>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</si>
  <si>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</si>
  <si>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</si>
  <si>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</si>
  <si>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</si>
  <si>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</si>
  <si>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</si>
  <si>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</si>
  <si>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</si>
  <si>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</si>
  <si>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</si>
  <si>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</si>
  <si>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</si>
  <si>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</si>
  <si>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</si>
  <si>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</si>
  <si>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</si>
  <si>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</si>
  <si>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</si>
  <si>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</si>
  <si>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</si>
  <si>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</si>
  <si>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</si>
  <si>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</si>
  <si>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</si>
  <si>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</si>
  <si>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</si>
  <si>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</si>
  <si>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</si>
  <si>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</si>
  <si>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</si>
  <si>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</si>
  <si>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</si>
  <si>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</si>
  <si>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</si>
  <si>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</si>
  <si>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</si>
  <si>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</si>
  <si>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</si>
  <si>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</si>
  <si>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</si>
  <si>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</si>
  <si>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</si>
  <si>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</si>
  <si>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</si>
  <si>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</si>
  <si>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</si>
  <si>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</si>
  <si>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</si>
  <si>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</si>
  <si>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</si>
  <si>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</si>
  <si>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</si>
  <si>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</si>
  <si>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</si>
  <si>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</si>
  <si>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</si>
  <si>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</si>
  <si>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</si>
  <si>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</si>
  <si>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</si>
  <si>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</si>
  <si>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</si>
  <si>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</si>
  <si>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</si>
  <si>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</si>
  <si>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</si>
  <si>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</si>
  <si>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</si>
  <si>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</si>
  <si>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</si>
  <si>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</si>
  <si>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</si>
  <si>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</si>
  <si>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</si>
  <si>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</si>
  <si>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</si>
  <si>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</si>
  <si>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</si>
  <si>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</si>
  <si>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</si>
  <si>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</si>
  <si>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</si>
  <si>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</si>
  <si>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</si>
  <si>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</si>
  <si>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</si>
  <si>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</si>
  <si>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</si>
  <si>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</si>
  <si>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</si>
  <si>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</si>
  <si>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</si>
  <si>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</si>
  <si>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</si>
  <si>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</si>
  <si>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</si>
  <si>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</si>
  <si>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</si>
  <si>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</si>
  <si>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</si>
  <si>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</si>
  <si>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</si>
  <si>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</si>
  <si>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</si>
  <si>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</si>
  <si>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</si>
  <si>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</si>
  <si>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</si>
  <si>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</si>
  <si>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</si>
  <si>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</si>
  <si>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</si>
  <si>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</si>
  <si>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</si>
  <si>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</si>
  <si>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</si>
  <si>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</si>
  <si>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</si>
  <si>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</si>
  <si>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</si>
  <si>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</si>
  <si>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</si>
  <si>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</si>
  <si>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</si>
  <si>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</si>
  <si>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</si>
  <si>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</si>
  <si>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</si>
  <si>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</si>
  <si>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</si>
  <si>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</si>
  <si>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</si>
  <si>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</si>
  <si>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</si>
  <si>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</si>
  <si>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</si>
  <si>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</si>
  <si>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</si>
  <si>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</si>
  <si>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</si>
  <si>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</si>
  <si>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</si>
  <si>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</si>
  <si>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</si>
  <si>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</si>
  <si>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</si>
  <si>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</si>
  <si>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</si>
  <si>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</si>
  <si>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</si>
  <si>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</si>
  <si>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</si>
  <si>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</si>
  <si>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</si>
  <si>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</si>
  <si>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</si>
  <si>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</si>
  <si>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</si>
  <si>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</si>
  <si>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</si>
  <si>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</si>
  <si>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</si>
  <si>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</si>
  <si>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</si>
  <si>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</si>
  <si>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</si>
  <si>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</si>
  <si>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</si>
  <si>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</si>
  <si>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</si>
  <si>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</si>
  <si>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</si>
  <si>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</si>
  <si>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</si>
  <si>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</si>
  <si>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</si>
  <si>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</si>
  <si>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</si>
  <si>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</si>
  <si>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</si>
  <si>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</si>
  <si>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</si>
  <si>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</si>
  <si>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</si>
  <si>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</si>
  <si>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</si>
  <si>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</si>
  <si>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</si>
  <si>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</si>
  <si>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</si>
  <si>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</si>
  <si>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</si>
  <si>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</si>
  <si>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</si>
  <si>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</si>
  <si>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</si>
  <si>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</si>
  <si>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</si>
  <si>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</si>
  <si>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</si>
  <si>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</si>
  <si>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</si>
  <si>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</si>
  <si>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</si>
  <si>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</si>
  <si>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</si>
  <si>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</si>
  <si>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</si>
  <si>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</si>
  <si>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</si>
  <si>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</si>
  <si>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</si>
  <si>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</si>
  <si>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</si>
  <si>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</si>
  <si>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</si>
  <si>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</si>
  <si>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</si>
  <si>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</si>
  <si>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</si>
  <si>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</si>
  <si>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</si>
  <si>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</si>
  <si>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</si>
  <si>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</si>
  <si>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</si>
  <si>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</si>
  <si>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</si>
  <si>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</si>
  <si>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</si>
  <si>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</si>
  <si>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</si>
  <si>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</si>
  <si>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</si>
  <si>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</si>
  <si>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</si>
  <si>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</si>
  <si>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</si>
  <si>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</si>
  <si>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</si>
  <si>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</si>
  <si>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</si>
  <si>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</si>
  <si>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</si>
  <si>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</si>
  <si>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</si>
  <si>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</si>
  <si>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</si>
  <si>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</si>
  <si>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</si>
  <si>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</si>
  <si>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</si>
  <si>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</si>
  <si>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</si>
  <si>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</si>
  <si>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</si>
  <si>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</si>
  <si>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</si>
  <si>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</si>
  <si>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</si>
  <si>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</si>
  <si>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</si>
  <si>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</si>
  <si>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</si>
  <si>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</si>
  <si>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</si>
  <si>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</si>
  <si>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</si>
  <si>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</si>
  <si>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</si>
  <si>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</si>
  <si>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</si>
  <si>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</si>
  <si>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</si>
  <si>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</si>
  <si>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</si>
  <si>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</si>
  <si>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</si>
  <si>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</si>
  <si>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</si>
  <si>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</si>
  <si>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</si>
  <si>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</si>
  <si>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</si>
  <si>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</si>
  <si>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</si>
  <si>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</si>
  <si>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</si>
  <si>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</si>
  <si>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</si>
  <si>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</si>
  <si>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</si>
  <si>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</si>
  <si>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</si>
  <si>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</si>
  <si>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</si>
  <si>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</si>
  <si>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</si>
  <si>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</si>
  <si>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</si>
  <si>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</si>
  <si>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</si>
  <si>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</si>
  <si>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</si>
  <si>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</si>
  <si>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</si>
  <si>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</si>
  <si>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</si>
  <si>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</si>
  <si>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</si>
  <si>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</si>
  <si>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</si>
  <si>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</si>
  <si>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</si>
  <si>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</si>
  <si>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</si>
  <si>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</si>
  <si>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</si>
  <si>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</si>
  <si>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</si>
  <si>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</si>
  <si>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</si>
  <si>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</si>
  <si>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</si>
  <si>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</si>
  <si>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</si>
  <si>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</si>
  <si>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</si>
  <si>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</si>
  <si>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</si>
  <si>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</si>
  <si>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</si>
  <si>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</si>
  <si>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</si>
  <si>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</si>
  <si>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</si>
  <si>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</si>
  <si>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</si>
  <si>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</si>
  <si>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</si>
  <si>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</si>
  <si>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</si>
  <si>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</si>
  <si>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</si>
  <si>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</si>
  <si>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</si>
  <si>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</si>
  <si>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</si>
  <si>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</si>
  <si>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</si>
  <si>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</si>
  <si>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</si>
  <si>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</si>
  <si>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</si>
  <si>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</si>
  <si>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</si>
  <si>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</si>
  <si>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</si>
  <si>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</si>
  <si>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</si>
  <si>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</si>
  <si>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</si>
  <si>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</si>
  <si>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</si>
  <si>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</si>
  <si>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</si>
  <si>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</si>
  <si>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</si>
  <si>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</si>
  <si>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</si>
  <si>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</si>
  <si>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</si>
  <si>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</si>
  <si>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</si>
  <si>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</si>
  <si>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</si>
  <si>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</si>
  <si>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</si>
  <si>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</si>
  <si>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</si>
  <si>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</si>
  <si>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</si>
  <si>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</si>
  <si>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</si>
  <si>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</si>
  <si>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</si>
  <si>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</si>
  <si>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</si>
  <si>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</si>
  <si>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</si>
  <si>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</si>
  <si>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</si>
  <si>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</si>
  <si>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</si>
  <si>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</si>
  <si>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</si>
  <si>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</si>
  <si>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</si>
  <si>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</si>
  <si>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</si>
  <si>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</si>
  <si>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</si>
  <si>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</si>
  <si>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</si>
  <si>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</si>
  <si>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</si>
  <si>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</si>
  <si>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</si>
  <si>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</si>
  <si>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</si>
  <si>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</si>
  <si>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</si>
  <si>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</si>
  <si>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</si>
  <si>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</si>
  <si>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</si>
  <si>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</si>
  <si>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</si>
  <si>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</si>
  <si>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</si>
  <si>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</si>
  <si>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</si>
  <si>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</si>
  <si>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</si>
  <si>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</si>
  <si>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</si>
  <si>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</si>
  <si>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</si>
  <si>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</si>
  <si>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</si>
  <si>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</si>
  <si>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</si>
  <si>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</si>
  <si>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</si>
  <si>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</si>
  <si>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</si>
  <si>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</si>
  <si>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</si>
  <si>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</si>
  <si>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</si>
  <si>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</si>
  <si>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</si>
  <si>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</si>
  <si>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</si>
  <si>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</si>
  <si>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</si>
  <si>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</si>
  <si>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</si>
  <si>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</si>
  <si>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</si>
  <si>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</si>
  <si>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</si>
  <si>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</si>
  <si>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</si>
  <si>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</si>
  <si>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</si>
  <si>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</si>
  <si>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</si>
  <si>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</si>
  <si>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</si>
  <si>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</si>
  <si>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</si>
  <si>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</si>
  <si>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</si>
  <si>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</si>
  <si>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</si>
  <si>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</si>
  <si>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</si>
  <si>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</si>
  <si>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</si>
  <si>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</si>
  <si>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</si>
  <si>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</si>
  <si>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</si>
  <si>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</si>
  <si>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</si>
  <si>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</si>
  <si>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</si>
  <si>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</si>
  <si>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</si>
  <si>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</si>
  <si>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</si>
  <si>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</si>
  <si>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</si>
  <si>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</si>
  <si>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</si>
  <si>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</si>
  <si>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</si>
  <si>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</si>
  <si>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</si>
  <si>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</si>
  <si>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</si>
  <si>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</si>
  <si>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</si>
  <si>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</si>
  <si>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</si>
  <si>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</si>
  <si>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</si>
  <si>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</si>
  <si>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</si>
  <si>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</si>
  <si>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</si>
  <si>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</si>
  <si>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</si>
  <si>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</si>
  <si>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</si>
  <si>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</si>
  <si>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</si>
  <si>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</si>
  <si>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</si>
  <si>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</si>
  <si>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</si>
  <si>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</si>
  <si>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</si>
  <si>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</si>
  <si>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</si>
  <si>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</si>
  <si>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</si>
  <si>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</si>
  <si>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</si>
  <si>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</si>
  <si>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</si>
  <si>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</si>
  <si>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</si>
  <si>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</si>
  <si>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</si>
  <si>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</si>
  <si>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</si>
  <si>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</si>
  <si>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</si>
  <si>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</si>
  <si>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</si>
  <si>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</si>
  <si>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</si>
  <si>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</si>
  <si>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</si>
  <si>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</si>
  <si>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</si>
  <si>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</si>
  <si>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</si>
  <si>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</si>
  <si>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</si>
  <si>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</si>
  <si>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</si>
  <si>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</si>
  <si>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</si>
  <si>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</si>
  <si>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</si>
  <si>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</si>
  <si>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</si>
  <si>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</si>
  <si>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</si>
  <si>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</si>
  <si>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</si>
  <si>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</si>
  <si>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</si>
  <si>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</si>
  <si>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</si>
  <si>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</si>
  <si>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</si>
  <si>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</si>
  <si>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</si>
  <si>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</si>
  <si>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</si>
  <si>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</si>
  <si>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</si>
  <si>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</si>
  <si>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</si>
  <si>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</si>
  <si>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</si>
  <si>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</si>
  <si>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</si>
  <si>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</si>
  <si>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</si>
  <si>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</si>
  <si>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</si>
  <si>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</si>
  <si>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</si>
  <si>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</si>
  <si>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</si>
  <si>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</si>
  <si>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</si>
  <si>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</si>
  <si>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</si>
  <si>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</si>
  <si>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</si>
  <si>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</si>
  <si>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</si>
  <si>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</si>
  <si>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</si>
  <si>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</si>
  <si>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</si>
  <si>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</si>
  <si>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</si>
  <si>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</si>
  <si>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</si>
  <si>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</si>
  <si>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</si>
  <si>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</si>
  <si>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</si>
  <si>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</si>
  <si>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</si>
  <si>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</si>
  <si>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</si>
  <si>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</si>
  <si>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</si>
  <si>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</si>
  <si>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</si>
  <si>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</si>
  <si>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</si>
  <si>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</si>
  <si>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</si>
  <si>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</si>
  <si>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</si>
  <si>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</si>
  <si>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</si>
  <si>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</si>
  <si>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</si>
  <si>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</si>
  <si>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</si>
  <si>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</si>
  <si>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</si>
  <si>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</si>
  <si>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</si>
  <si>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</si>
  <si>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</si>
  <si>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</si>
  <si>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</si>
  <si>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</si>
  <si>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</si>
  <si>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</si>
  <si>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</si>
  <si>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</si>
  <si>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</si>
  <si>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</si>
  <si>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</si>
  <si>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</si>
  <si>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</si>
  <si>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</si>
  <si>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</si>
  <si>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</si>
  <si>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</si>
  <si>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</si>
  <si>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</si>
  <si>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</si>
  <si>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</si>
  <si>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</si>
  <si>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</si>
  <si>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</si>
  <si>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</si>
  <si>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</si>
  <si>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</si>
  <si>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</si>
  <si>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</si>
  <si>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</si>
  <si>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</si>
  <si>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</si>
  <si>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</si>
  <si>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</si>
  <si>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</si>
  <si>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</si>
  <si>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</si>
  <si>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</si>
  <si>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</si>
  <si>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</si>
  <si>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</si>
  <si>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</si>
  <si>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</si>
  <si>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</si>
  <si>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</si>
  <si>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</si>
  <si>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</si>
  <si>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</si>
  <si>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</si>
  <si>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</si>
  <si>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</si>
  <si>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</si>
  <si>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</si>
  <si>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</si>
  <si>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</si>
  <si>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</si>
  <si>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</si>
  <si>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</si>
  <si>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</si>
  <si>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</si>
  <si>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</si>
  <si>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</si>
  <si>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</si>
  <si>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</si>
  <si>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</si>
  <si>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</si>
  <si>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</si>
  <si>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</si>
  <si>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</si>
  <si>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</si>
  <si>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</si>
  <si>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</si>
  <si>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</si>
  <si>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</si>
  <si>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</si>
  <si>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</si>
  <si>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</si>
  <si>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</si>
  <si>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</si>
  <si>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</si>
  <si>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</si>
  <si>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</si>
  <si>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</si>
  <si>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</si>
  <si>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</si>
  <si>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</si>
  <si>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</si>
  <si>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</si>
  <si>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</si>
  <si>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</si>
  <si>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</si>
  <si>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</si>
  <si>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</si>
  <si>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</si>
  <si>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</si>
  <si>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</si>
  <si>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</si>
  <si>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</si>
  <si>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</si>
  <si>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</si>
  <si>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</si>
  <si>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</si>
  <si>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</si>
  <si>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</si>
  <si>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</si>
  <si>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</si>
  <si>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</si>
  <si>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</si>
  <si>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</si>
  <si>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</si>
  <si>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</si>
  <si>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</si>
  <si>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</si>
  <si>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</si>
  <si>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</si>
  <si>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</si>
  <si>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</si>
  <si>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</si>
  <si>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</si>
  <si>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</si>
  <si>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</si>
  <si>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</si>
  <si>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</si>
  <si>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</si>
  <si>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</si>
  <si>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</si>
  <si>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</si>
  <si>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</si>
  <si>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</si>
  <si>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</si>
  <si>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</si>
  <si>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</si>
  <si>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</si>
  <si>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</si>
  <si>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</si>
  <si>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</si>
  <si>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</si>
  <si>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</si>
  <si>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</si>
  <si>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</si>
  <si>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</si>
  <si>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</si>
  <si>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</si>
  <si>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</si>
  <si>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</si>
  <si>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</si>
  <si>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</si>
  <si>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</si>
  <si>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</si>
  <si>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</si>
  <si>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</si>
  <si>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</si>
  <si>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</si>
  <si>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</si>
  <si>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</si>
  <si>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</si>
  <si>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</si>
  <si>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</si>
  <si>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</si>
  <si>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</si>
  <si>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</si>
  <si>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</si>
  <si>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</si>
  <si>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</si>
  <si>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</si>
  <si>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</si>
  <si>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</si>
  <si>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</si>
  <si>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</si>
  <si>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</si>
  <si>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</si>
  <si>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</si>
  <si>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</si>
  <si>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</si>
  <si>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</si>
  <si>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</si>
  <si>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</si>
  <si>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</si>
  <si>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</si>
  <si>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</si>
  <si>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</si>
  <si>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</si>
  <si>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</si>
  <si>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</si>
  <si>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</si>
  <si>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</si>
  <si>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</si>
  <si>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</si>
  <si>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</si>
  <si>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</si>
  <si>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</si>
  <si>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</si>
  <si>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</si>
  <si>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</si>
  <si>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</si>
  <si>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</si>
  <si>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</si>
  <si>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</si>
  <si>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</si>
  <si>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</si>
  <si>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</si>
  <si>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</si>
  <si>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</si>
  <si>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</si>
  <si>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</si>
  <si>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</si>
  <si>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</si>
  <si>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</si>
  <si>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</si>
  <si>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</si>
  <si>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</si>
  <si>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</si>
  <si>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</si>
  <si>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</si>
  <si>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</si>
  <si>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</si>
  <si>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</si>
  <si>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</si>
  <si>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</si>
  <si>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</si>
  <si>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</si>
  <si>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</si>
  <si>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</si>
  <si>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</si>
  <si>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</si>
  <si>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</si>
  <si>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</si>
  <si>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</si>
  <si>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</si>
  <si>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</si>
  <si>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</si>
  <si>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</si>
  <si>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</si>
  <si>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</si>
  <si>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</si>
  <si>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</si>
  <si>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</si>
  <si>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</si>
  <si>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</si>
  <si>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</si>
  <si>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</si>
  <si>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</si>
  <si>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</si>
  <si>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</si>
  <si>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</si>
  <si>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</si>
  <si>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</si>
  <si>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</si>
  <si>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</si>
  <si>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</si>
  <si>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</si>
  <si>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</si>
  <si>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</si>
  <si>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</si>
  <si>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</si>
  <si>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</si>
  <si>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</si>
  <si>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</si>
  <si>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</si>
  <si>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</si>
  <si>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</si>
  <si>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</si>
  <si>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</si>
  <si>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</si>
  <si>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</si>
  <si>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</si>
  <si>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</si>
  <si>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</si>
  <si>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</si>
  <si>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</si>
  <si>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</si>
  <si>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</si>
  <si>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</si>
  <si>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</si>
  <si>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</si>
  <si>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</si>
  <si>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</si>
  <si>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</si>
  <si>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</si>
  <si>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</si>
  <si>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</si>
  <si>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</si>
  <si>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</si>
  <si>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</si>
  <si>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</si>
  <si>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</si>
  <si>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</si>
  <si>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</si>
  <si>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</si>
  <si>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</si>
  <si>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</si>
  <si>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</si>
  <si>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</si>
  <si>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</si>
  <si>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</si>
  <si>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</si>
  <si>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</si>
  <si>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</si>
  <si>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</si>
  <si>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</si>
  <si>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</si>
  <si>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</si>
  <si>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</si>
  <si>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</si>
  <si>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</si>
  <si>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</si>
  <si>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</si>
  <si>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</si>
  <si>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</si>
  <si>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</si>
  <si>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</si>
  <si>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</si>
  <si>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</si>
  <si>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</si>
  <si>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</si>
  <si>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</si>
  <si>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</si>
  <si>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</si>
  <si>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</si>
  <si>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</si>
  <si>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</si>
  <si>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</si>
  <si>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</si>
  <si>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</si>
  <si>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</si>
  <si>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</si>
  <si>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</si>
  <si>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</si>
  <si>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</si>
  <si>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</si>
  <si>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</si>
  <si>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</si>
  <si>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</si>
  <si>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</si>
  <si>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</si>
  <si>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</si>
  <si>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</si>
  <si>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</si>
  <si>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</si>
  <si>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</si>
  <si>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</si>
  <si>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</si>
  <si>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</si>
  <si>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</si>
  <si>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</si>
  <si>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</si>
  <si>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</si>
  <si>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</si>
  <si>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</si>
  <si>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</si>
  <si>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</si>
  <si>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</si>
  <si>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</si>
  <si>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</si>
  <si>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</si>
  <si>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</si>
  <si>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</si>
  <si>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</si>
  <si>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</si>
  <si>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</si>
  <si>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</si>
  <si>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</si>
  <si>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</si>
  <si>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</si>
  <si>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</si>
  <si>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</si>
  <si>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</si>
  <si>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</si>
  <si>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</si>
  <si>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</si>
  <si>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</si>
  <si>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</si>
  <si>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</si>
  <si>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</si>
  <si>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</si>
  <si>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</si>
  <si>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</si>
  <si>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</si>
  <si>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</si>
  <si>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</si>
  <si>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</si>
  <si>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</si>
  <si>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</si>
  <si>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</si>
  <si>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</si>
  <si>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</si>
  <si>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</si>
  <si>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</si>
  <si>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</si>
  <si>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</si>
  <si>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</si>
  <si>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</si>
  <si>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</si>
  <si>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</si>
  <si>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</si>
  <si>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</si>
  <si>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</si>
  <si>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</si>
  <si>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</si>
  <si>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</si>
  <si>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</si>
  <si>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</si>
  <si>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</si>
  <si>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</si>
  <si>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</si>
  <si>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</si>
  <si>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</si>
  <si>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</si>
  <si>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</si>
  <si>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</si>
  <si>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</si>
  <si>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</si>
  <si>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</si>
  <si>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</si>
  <si>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</si>
  <si>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</si>
  <si>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</si>
  <si>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</si>
  <si>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</si>
  <si>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</si>
  <si>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</si>
  <si>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</si>
  <si>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</si>
  <si>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</si>
  <si>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</si>
  <si>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</si>
  <si>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</si>
  <si>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</si>
  <si>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</si>
  <si>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</si>
  <si>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</si>
  <si>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</si>
  <si>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</si>
  <si>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</si>
  <si>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</si>
  <si>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</si>
  <si>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</si>
  <si>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</si>
  <si>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</si>
  <si>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</si>
  <si>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</si>
  <si>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</si>
  <si>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</si>
  <si>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</si>
  <si>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</si>
  <si>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</si>
  <si>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</si>
  <si>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</si>
  <si>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</si>
  <si>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</si>
  <si>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</si>
  <si>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</si>
  <si>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</si>
  <si>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</si>
  <si>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</si>
  <si>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</si>
  <si>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</si>
  <si>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</si>
  <si>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</si>
  <si>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</si>
  <si>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</si>
  <si>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</si>
  <si>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</si>
  <si>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</si>
  <si>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</si>
  <si>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</si>
  <si>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</si>
  <si>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</si>
  <si>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</si>
  <si>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</si>
  <si>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</si>
  <si>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</si>
  <si>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</si>
  <si>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</si>
  <si>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</si>
  <si>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</si>
  <si>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</si>
  <si>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</si>
  <si>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</si>
  <si>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</si>
  <si>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</si>
  <si>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</si>
  <si>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</si>
  <si>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</si>
  <si>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</si>
  <si>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</si>
  <si>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</si>
  <si>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</si>
  <si>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</si>
  <si>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</si>
  <si>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</si>
  <si>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</si>
  <si>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</si>
  <si>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</si>
  <si>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</si>
  <si>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</si>
  <si>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</si>
  <si>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</si>
  <si>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</si>
  <si>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</si>
  <si>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</si>
  <si>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</si>
  <si>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</si>
  <si>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</si>
  <si>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</si>
  <si>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</si>
  <si>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</si>
  <si>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</si>
  <si>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</si>
  <si>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</si>
  <si>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</si>
  <si>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</si>
  <si>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</si>
  <si>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</si>
  <si>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</si>
  <si>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</si>
  <si>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</si>
  <si>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</si>
  <si>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</si>
  <si>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</si>
  <si>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</si>
  <si>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</si>
  <si>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</si>
  <si>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</si>
  <si>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</si>
  <si>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</si>
  <si>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</si>
  <si>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</si>
  <si>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</si>
  <si>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</si>
  <si>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</si>
  <si>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</si>
  <si>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</si>
  <si>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</si>
  <si>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</si>
  <si>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</si>
  <si>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</si>
  <si>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</si>
  <si>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</si>
  <si>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</si>
  <si>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</si>
  <si>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</si>
  <si>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</si>
  <si>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</si>
  <si>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</si>
  <si>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</si>
  <si>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</si>
  <si>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</si>
  <si>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</si>
  <si>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</si>
  <si>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</si>
  <si>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</si>
  <si>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</si>
  <si>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</si>
  <si>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</si>
  <si>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</si>
  <si>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</si>
  <si>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</si>
  <si>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</si>
  <si>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</si>
  <si>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</si>
  <si>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</si>
  <si>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</si>
  <si>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</si>
  <si>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</si>
  <si>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</si>
  <si>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</si>
  <si>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</si>
  <si>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</si>
  <si>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</si>
  <si>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</si>
  <si>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</si>
  <si>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</si>
  <si>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</si>
  <si>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</si>
  <si>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</si>
  <si>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</si>
  <si>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</si>
  <si>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</si>
  <si>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</si>
  <si>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</si>
  <si>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</si>
  <si>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</si>
  <si>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</si>
  <si>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</si>
  <si>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</si>
  <si>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</si>
  <si>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</si>
  <si>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</si>
  <si>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</si>
  <si>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</si>
  <si>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</si>
  <si>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</si>
  <si>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</si>
  <si>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</si>
  <si>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</si>
  <si>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</si>
  <si>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</si>
  <si>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</si>
  <si>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</si>
  <si>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</si>
  <si>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</si>
  <si>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</si>
  <si>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</si>
  <si>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</si>
  <si>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</si>
  <si>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</si>
  <si>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</si>
  <si>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</si>
  <si>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</si>
  <si>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</si>
  <si>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</si>
  <si>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</si>
  <si>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</si>
  <si>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</si>
  <si>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</si>
  <si>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</si>
  <si>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</si>
  <si>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</si>
  <si>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</si>
  <si>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</si>
  <si>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</si>
  <si>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</si>
  <si>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</si>
  <si>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</si>
  <si>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</si>
  <si>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</si>
  <si>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</si>
  <si>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</si>
  <si>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</si>
  <si>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</si>
  <si>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</si>
  <si>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</si>
  <si>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</si>
  <si>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</si>
  <si>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</si>
  <si>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</si>
  <si>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</si>
  <si>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</si>
  <si>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</si>
  <si>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</si>
  <si>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</si>
  <si>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</si>
  <si>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</si>
  <si>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</si>
  <si>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</si>
  <si>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</si>
  <si>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</si>
  <si>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</si>
  <si>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</si>
  <si>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</si>
  <si>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</si>
  <si>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</si>
  <si>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</si>
  <si>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</si>
  <si>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</si>
  <si>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</si>
  <si>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</si>
  <si>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</si>
  <si>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</si>
  <si>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</si>
  <si>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</si>
  <si>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</si>
  <si>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</si>
  <si>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</si>
  <si>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</si>
  <si>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</si>
  <si>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</si>
  <si>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</si>
  <si>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</si>
  <si>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</si>
  <si>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</si>
  <si>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</si>
  <si>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</si>
  <si>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</si>
  <si>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</si>
  <si>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</si>
  <si>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</si>
  <si>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</si>
  <si>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</si>
  <si>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</si>
  <si>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</si>
  <si>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</si>
  <si>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</si>
  <si>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</si>
  <si>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</si>
  <si>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</si>
  <si>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</si>
  <si>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</si>
  <si>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</si>
  <si>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</si>
  <si>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</si>
  <si>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</si>
  <si>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</si>
  <si>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</si>
  <si>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</si>
  <si>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</si>
  <si>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</si>
  <si>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</si>
  <si>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</si>
  <si>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</si>
  <si>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</si>
  <si>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</si>
  <si>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</si>
  <si>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</si>
  <si>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</si>
  <si>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</si>
  <si>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</si>
  <si>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</si>
  <si>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</si>
  <si>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</si>
  <si>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</si>
  <si>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</si>
  <si>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</si>
  <si>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</si>
  <si>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</si>
  <si>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</si>
  <si>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</si>
  <si>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</si>
  <si>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</si>
  <si>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</si>
  <si>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</si>
  <si>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</si>
  <si>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</si>
  <si>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</si>
  <si>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</si>
  <si>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</si>
  <si>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</si>
  <si>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</si>
  <si>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</si>
  <si>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</si>
  <si>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</si>
  <si>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</si>
  <si>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</si>
  <si>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</si>
  <si>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</si>
  <si>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</si>
  <si>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</si>
  <si>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</si>
  <si>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</si>
  <si>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</si>
  <si>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</si>
  <si>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</si>
  <si>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</si>
  <si>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</si>
  <si>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</si>
  <si>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</si>
  <si>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</si>
  <si>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</si>
  <si>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</si>
  <si>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</si>
  <si>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</si>
  <si>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</si>
  <si>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</si>
  <si>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</si>
  <si>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</si>
  <si>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</si>
  <si>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</si>
  <si>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</si>
  <si>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</si>
  <si>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</si>
  <si>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</si>
  <si>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</si>
  <si>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</si>
  <si>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</si>
  <si>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</si>
  <si>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</si>
  <si>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</si>
  <si>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</si>
  <si>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</si>
  <si>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</si>
  <si>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</si>
  <si>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</si>
  <si>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</si>
  <si>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</si>
  <si>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</si>
  <si>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</si>
  <si>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</si>
  <si>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</si>
  <si>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</si>
  <si>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</si>
  <si>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</si>
  <si>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</si>
  <si>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</si>
  <si>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</si>
  <si>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</si>
  <si>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</si>
  <si>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</si>
  <si>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</si>
  <si>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</si>
  <si>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</si>
  <si>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</si>
  <si>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</si>
  <si>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</si>
  <si>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</si>
  <si>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</si>
  <si>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</si>
  <si>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</si>
  <si>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</si>
  <si>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</si>
  <si>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</si>
  <si>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</si>
  <si>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</si>
  <si>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</si>
  <si>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</si>
  <si>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</si>
  <si>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</si>
  <si>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</si>
  <si>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</si>
  <si>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</si>
  <si>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</si>
  <si>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</si>
  <si>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</si>
  <si>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</si>
  <si>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</si>
  <si>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</si>
  <si>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</si>
  <si>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</si>
  <si>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</si>
  <si>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</si>
  <si>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</si>
  <si>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</si>
  <si>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</si>
  <si>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</si>
  <si>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</si>
  <si>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</si>
  <si>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</si>
  <si>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</si>
  <si>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</si>
  <si>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</si>
  <si>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</si>
  <si>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</si>
  <si>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</si>
  <si>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</si>
  <si>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</si>
  <si>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</si>
  <si>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</si>
  <si>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</si>
  <si>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</si>
  <si>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</si>
  <si>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</si>
  <si>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</si>
  <si>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</si>
  <si>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</si>
  <si>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</si>
  <si>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</si>
  <si>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</si>
  <si>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</si>
  <si>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</si>
  <si>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</si>
  <si>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</si>
  <si>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</si>
  <si>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</si>
  <si>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</si>
  <si>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</si>
  <si>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</si>
  <si>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</si>
  <si>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</si>
  <si>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</si>
  <si>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</si>
  <si>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</si>
  <si>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</si>
  <si>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</si>
  <si>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</si>
  <si>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</si>
  <si>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</si>
  <si>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</si>
  <si>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</si>
  <si>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</si>
  <si>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</si>
  <si>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</si>
  <si>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</si>
  <si>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</si>
  <si>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</si>
  <si>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</si>
  <si>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</si>
  <si>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</si>
  <si>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</si>
  <si>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</si>
  <si>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</si>
  <si>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</si>
  <si>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</si>
  <si>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</si>
  <si>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</si>
  <si>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</si>
  <si>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</si>
  <si>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</si>
  <si>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</si>
  <si>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</si>
  <si>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</si>
  <si>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</si>
  <si>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</si>
  <si>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</si>
  <si>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</si>
  <si>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</si>
  <si>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</si>
  <si>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</si>
  <si>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</si>
  <si>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</si>
  <si>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</si>
  <si>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</si>
  <si>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</si>
  <si>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</si>
  <si>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</si>
  <si>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</si>
  <si>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</si>
  <si>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</si>
  <si>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</si>
  <si>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</si>
  <si>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</si>
  <si>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</si>
  <si>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</si>
  <si>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</si>
  <si>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</si>
  <si>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</si>
  <si>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</si>
  <si>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</si>
  <si>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</si>
  <si>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</si>
  <si>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</si>
  <si>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</si>
  <si>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</si>
  <si>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</si>
  <si>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</si>
  <si>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</si>
  <si>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</si>
  <si>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</si>
  <si>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</si>
  <si>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</si>
  <si>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</si>
  <si>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</si>
  <si>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</si>
  <si>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</si>
  <si>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</si>
  <si>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</si>
  <si>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</si>
  <si>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</si>
  <si>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</si>
  <si>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</si>
  <si>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</si>
  <si>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</si>
  <si>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</si>
  <si>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</si>
  <si>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</si>
  <si>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</si>
  <si>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</si>
  <si>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</si>
  <si>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</si>
  <si>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</si>
  <si>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</si>
  <si>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</si>
  <si>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</si>
  <si>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</si>
  <si>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</si>
  <si>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</si>
  <si>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</si>
  <si>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</si>
  <si>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</si>
  <si>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</si>
  <si>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</si>
  <si>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</si>
  <si>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</si>
  <si>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</si>
  <si>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</si>
  <si>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</si>
  <si>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</si>
  <si>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</si>
  <si>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</si>
  <si>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</si>
  <si>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</si>
  <si>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</si>
  <si>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</si>
  <si>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</si>
  <si>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</si>
  <si>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</si>
  <si>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</si>
  <si>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</si>
  <si>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</si>
  <si>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</si>
  <si>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</si>
  <si>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</si>
  <si>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</si>
  <si>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</si>
  <si>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</si>
  <si>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</si>
  <si>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</si>
  <si>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</si>
  <si>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</si>
  <si>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</si>
  <si>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</si>
  <si>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</si>
  <si>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</si>
  <si>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</si>
  <si>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</si>
  <si>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</si>
  <si>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</si>
  <si>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</si>
  <si>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</si>
  <si>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</si>
  <si>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</si>
  <si>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</si>
  <si>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</si>
  <si>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</si>
  <si>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</si>
  <si>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</si>
  <si>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</si>
  <si>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</si>
  <si>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</si>
  <si>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</si>
  <si>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</si>
  <si>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</si>
  <si>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</si>
  <si>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</si>
  <si>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</si>
  <si>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</si>
  <si>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</si>
  <si>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</si>
  <si>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</si>
  <si>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</si>
  <si>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</si>
  <si>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</si>
  <si>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</si>
  <si>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</si>
  <si>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</si>
  <si>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</si>
  <si>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</si>
  <si>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</si>
  <si>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</si>
  <si>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</si>
  <si>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</si>
  <si>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</si>
  <si>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</si>
  <si>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</si>
  <si>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</si>
  <si>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</si>
  <si>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</si>
  <si>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</si>
  <si>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</si>
  <si>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</si>
  <si>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</si>
  <si>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</si>
  <si>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</si>
  <si>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</si>
  <si>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</si>
  <si>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</si>
  <si>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</si>
  <si>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</si>
  <si>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</si>
  <si>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</si>
  <si>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</si>
  <si>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</si>
  <si>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</si>
  <si>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</si>
  <si>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</si>
  <si>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</si>
  <si>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</si>
  <si>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</si>
  <si>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</si>
  <si>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</si>
  <si>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</si>
  <si>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</si>
  <si>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</si>
  <si>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</si>
  <si>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</si>
  <si>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</si>
  <si>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</si>
  <si>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</si>
  <si>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</si>
  <si>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</si>
  <si>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</si>
  <si>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</si>
  <si>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</si>
  <si>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</si>
  <si>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</si>
  <si>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</si>
  <si>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</si>
  <si>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</si>
  <si>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</si>
  <si>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</si>
  <si>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</si>
  <si>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</si>
  <si>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</si>
  <si>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</si>
  <si>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</si>
  <si>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</si>
  <si>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</si>
  <si>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</si>
  <si>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</si>
  <si>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</si>
  <si>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</si>
  <si>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</si>
  <si>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</si>
  <si>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</si>
  <si>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</si>
  <si>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</si>
  <si>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</si>
  <si>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</si>
  <si>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</si>
  <si>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</si>
  <si>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</si>
  <si>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</si>
  <si>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</si>
  <si>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</si>
  <si>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</si>
  <si>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</si>
  <si>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</si>
  <si>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</si>
  <si>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</si>
  <si>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</si>
  <si>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</si>
  <si>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</si>
  <si>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</si>
  <si>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</si>
  <si>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</si>
  <si>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</si>
  <si>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</si>
  <si>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</si>
  <si>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</si>
  <si>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</si>
  <si>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</si>
  <si>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</si>
  <si>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</si>
  <si>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</si>
  <si>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</si>
  <si>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</si>
  <si>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</si>
  <si>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</si>
  <si>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</si>
  <si>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</si>
  <si>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</si>
  <si>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</si>
  <si>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</si>
  <si>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</si>
  <si>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</si>
  <si>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</si>
  <si>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</si>
  <si>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</si>
  <si>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</si>
  <si>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</si>
  <si>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</si>
  <si>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</si>
  <si>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</si>
  <si>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</si>
  <si>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</si>
  <si>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</si>
  <si>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</si>
  <si>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</si>
  <si>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</si>
  <si>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</si>
  <si>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</si>
  <si>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</si>
  <si>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</si>
  <si>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</si>
  <si>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</si>
  <si>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</si>
  <si>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</si>
  <si>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</si>
  <si>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</si>
  <si>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</si>
  <si>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</si>
  <si>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</si>
  <si>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</si>
  <si>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</si>
  <si>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</si>
  <si>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</si>
  <si>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</si>
  <si>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</si>
  <si>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</si>
  <si>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</si>
  <si>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</si>
  <si>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</si>
  <si>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</si>
  <si>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</si>
  <si>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</si>
  <si>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</si>
  <si>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</si>
  <si>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</si>
  <si>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</si>
  <si>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</si>
  <si>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</si>
  <si>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</si>
  <si>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</si>
  <si>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</si>
  <si>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</si>
  <si>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</si>
  <si>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</si>
  <si>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</si>
  <si>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</si>
  <si>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</si>
  <si>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</si>
  <si>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</si>
  <si>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</si>
  <si>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</si>
  <si>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</si>
  <si>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</si>
  <si>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</si>
  <si>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</si>
  <si>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</si>
  <si>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</si>
  <si>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</si>
  <si>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</si>
  <si>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</si>
  <si>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</si>
  <si>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</si>
  <si>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</si>
  <si>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</si>
  <si>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</si>
  <si>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</si>
  <si>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</si>
  <si>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</si>
  <si>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</si>
  <si>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</si>
  <si>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</si>
  <si>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</si>
  <si>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</si>
  <si>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</si>
  <si>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</si>
  <si>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</si>
  <si>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</si>
  <si>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</si>
  <si>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</si>
  <si>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</si>
  <si>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</si>
  <si>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</si>
  <si>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</si>
  <si>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</si>
  <si>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</si>
  <si>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</si>
  <si>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</si>
  <si>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</si>
  <si>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</si>
  <si>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</si>
  <si>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</si>
  <si>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</si>
  <si>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</si>
  <si>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</si>
  <si>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</si>
  <si>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</si>
  <si>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</si>
  <si>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</si>
  <si>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</si>
  <si>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</si>
  <si>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</si>
  <si>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</si>
  <si>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</si>
  <si>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</si>
  <si>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</si>
  <si>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</si>
  <si>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</si>
  <si>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</si>
  <si>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</si>
  <si>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</si>
  <si>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</si>
  <si>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</si>
  <si>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</si>
  <si>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</si>
  <si>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</si>
  <si>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</si>
  <si>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</si>
  <si>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</si>
  <si>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</si>
  <si>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</si>
  <si>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</si>
  <si>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</si>
  <si>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</si>
  <si>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</si>
  <si>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</si>
  <si>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</si>
  <si>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</si>
  <si>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</si>
  <si>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</si>
  <si>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</si>
  <si>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</si>
  <si>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</si>
  <si>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</si>
  <si>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</si>
  <si>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</si>
  <si>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</si>
  <si>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</si>
  <si>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</si>
  <si>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</si>
  <si>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</si>
  <si>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</si>
  <si>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</si>
  <si>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</si>
  <si>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</si>
  <si>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</si>
  <si>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</si>
  <si>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</si>
  <si>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</si>
  <si>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</si>
  <si>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</si>
  <si>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</si>
  <si>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</si>
  <si>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</si>
  <si>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</si>
  <si>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</si>
  <si>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</si>
  <si>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</si>
  <si>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</si>
  <si>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</si>
  <si>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</si>
  <si>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</si>
  <si>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</si>
  <si>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</si>
  <si>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</si>
  <si>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</si>
  <si>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</si>
  <si>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</si>
  <si>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</si>
  <si>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</si>
  <si>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</si>
  <si>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</si>
  <si>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</si>
  <si>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</si>
  <si>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</si>
  <si>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</si>
  <si>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</si>
  <si>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</si>
  <si>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</si>
  <si>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</si>
  <si>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</si>
  <si>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</si>
  <si>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</si>
  <si>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</si>
  <si>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</si>
  <si>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</si>
  <si>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</si>
  <si>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</si>
  <si>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</si>
  <si>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</si>
  <si>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</si>
  <si>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</si>
  <si>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</si>
  <si>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</si>
  <si>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</si>
  <si>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</si>
  <si>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</si>
  <si>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</si>
  <si>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</si>
  <si>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</si>
  <si>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</si>
  <si>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</si>
  <si>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</si>
  <si>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</si>
  <si>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</si>
  <si>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</si>
  <si>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</si>
  <si>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</si>
  <si>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</si>
  <si>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</si>
  <si>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</si>
  <si>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</si>
  <si>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</si>
  <si>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</si>
  <si>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</si>
  <si>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</si>
  <si>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</si>
  <si>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</si>
  <si>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</si>
  <si>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</si>
  <si>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</si>
  <si>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</si>
  <si>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</si>
  <si>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</si>
  <si>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</si>
  <si>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</si>
  <si>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</si>
  <si>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</si>
  <si>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</si>
  <si>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</si>
  <si>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</si>
  <si>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</si>
  <si>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</si>
  <si>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</si>
  <si>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</si>
  <si>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</si>
  <si>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</si>
  <si>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</si>
  <si>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</si>
  <si>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</si>
  <si>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</si>
  <si>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</si>
  <si>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</si>
  <si>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</si>
  <si>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</si>
  <si>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</si>
  <si>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</si>
  <si>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</si>
  <si>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</si>
  <si>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</si>
  <si>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</si>
  <si>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</si>
  <si>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</si>
  <si>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</si>
  <si>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</si>
  <si>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</si>
  <si>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</si>
  <si>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</si>
  <si>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</si>
  <si>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</si>
  <si>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</si>
  <si>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</si>
  <si>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</si>
  <si>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</si>
  <si>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</si>
  <si>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</si>
  <si>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</si>
  <si>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</si>
  <si>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</si>
  <si>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</si>
  <si>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</si>
  <si>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</si>
  <si>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</si>
  <si>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</si>
  <si>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</si>
  <si>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</si>
  <si>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</si>
  <si>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</si>
  <si>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</si>
  <si>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</si>
  <si>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</si>
  <si>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</si>
  <si>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</si>
  <si>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</si>
  <si>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</si>
  <si>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</si>
  <si>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</si>
  <si>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</si>
  <si>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</si>
  <si>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</si>
  <si>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</si>
  <si>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</si>
  <si>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</si>
  <si>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</si>
  <si>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</si>
  <si>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</si>
  <si>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</si>
  <si>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</si>
  <si>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</si>
  <si>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</si>
  <si>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</si>
  <si>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</si>
  <si>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</si>
  <si>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</si>
  <si>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</si>
  <si>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</si>
  <si>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</si>
  <si>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</si>
  <si>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</si>
  <si>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</si>
  <si>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</si>
  <si>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</si>
  <si>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</si>
  <si>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</si>
  <si>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</si>
  <si>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</si>
  <si>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</si>
  <si>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</si>
  <si>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</si>
  <si>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</si>
  <si>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</si>
  <si>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</si>
  <si>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</si>
  <si>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</si>
  <si>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</si>
  <si>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</si>
  <si>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</si>
  <si>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</si>
  <si>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</si>
  <si>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</si>
  <si>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</si>
  <si>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</si>
  <si>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</si>
  <si>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</si>
  <si>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</si>
  <si>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</si>
  <si>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</si>
  <si>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</si>
  <si>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</si>
  <si>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</si>
  <si>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</si>
  <si>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</si>
  <si>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</si>
  <si>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</si>
  <si>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</si>
  <si>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</si>
  <si>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</si>
  <si>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</si>
  <si>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</si>
  <si>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</si>
  <si>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</si>
  <si>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</si>
  <si>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</si>
  <si>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</si>
  <si>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</si>
  <si>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</si>
  <si>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</si>
  <si>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</si>
  <si>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</si>
  <si>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</si>
  <si>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</si>
  <si>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</si>
  <si>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</si>
  <si>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</si>
  <si>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</si>
  <si>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</si>
  <si>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</si>
  <si>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</si>
  <si>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</si>
  <si>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</si>
  <si>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</si>
  <si>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</si>
  <si>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</si>
  <si>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</si>
  <si>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</si>
  <si>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</si>
  <si>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</si>
  <si>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</si>
  <si>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</si>
  <si>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</si>
  <si>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</si>
  <si>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</si>
  <si>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</si>
  <si>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</si>
  <si>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</si>
  <si>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</si>
  <si>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</si>
  <si>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</si>
  <si>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</si>
  <si>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</si>
  <si>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</si>
  <si>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</si>
  <si>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</si>
  <si>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</si>
  <si>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</si>
  <si>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</si>
  <si>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</si>
  <si>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</si>
  <si>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</si>
  <si>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</si>
  <si>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</si>
  <si>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</si>
  <si>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</si>
  <si>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</si>
  <si>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</si>
  <si>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</si>
  <si>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</si>
  <si>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</si>
  <si>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</si>
  <si>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</si>
  <si>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</si>
  <si>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</si>
  <si>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</si>
  <si>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</si>
  <si>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</si>
  <si>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</si>
  <si>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</si>
  <si>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</si>
  <si>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</si>
  <si>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</si>
  <si>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</si>
  <si>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</si>
  <si>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</si>
  <si>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</si>
  <si>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</si>
  <si>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</si>
  <si>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</si>
  <si>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</si>
  <si>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</si>
  <si>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</si>
  <si>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</si>
  <si>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</si>
  <si>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</si>
  <si>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</si>
  <si>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</si>
  <si>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</si>
  <si>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</si>
  <si>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</si>
  <si>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</si>
  <si>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</si>
  <si>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</si>
  <si>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</si>
  <si>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</si>
  <si>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</si>
  <si>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</si>
  <si>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</si>
  <si>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</si>
  <si>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</si>
  <si>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</si>
  <si>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</si>
  <si>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</si>
  <si>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</si>
  <si>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</si>
  <si>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</si>
  <si>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</si>
  <si>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</si>
  <si>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</si>
  <si>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</si>
  <si>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</si>
  <si>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</si>
  <si>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</si>
  <si>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</si>
  <si>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</si>
  <si>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</si>
  <si>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</si>
  <si>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</si>
  <si>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</si>
  <si>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</si>
  <si>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</si>
  <si>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</si>
  <si>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</si>
  <si>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</si>
  <si>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</si>
  <si>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</si>
  <si>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</si>
  <si>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</si>
  <si>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</si>
  <si>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</si>
  <si>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</si>
  <si>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</si>
  <si>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</si>
  <si>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</si>
  <si>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</si>
  <si>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</si>
  <si>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</si>
  <si>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</si>
  <si>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</si>
  <si>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</si>
  <si>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</si>
  <si>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</si>
  <si>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</si>
  <si>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</si>
  <si>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</si>
  <si>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</si>
  <si>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</si>
  <si>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</si>
  <si>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</si>
  <si>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</si>
  <si>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</si>
  <si>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</si>
  <si>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</si>
  <si>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</si>
  <si>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</si>
  <si>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</si>
  <si>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</si>
  <si>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</si>
  <si>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</si>
  <si>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</si>
  <si>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</si>
  <si>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</si>
  <si>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</si>
  <si>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</si>
  <si>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</si>
  <si>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</si>
  <si>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</si>
  <si>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</si>
  <si>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</si>
  <si>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</si>
  <si>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</si>
  <si>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</si>
  <si>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</si>
  <si>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</si>
  <si>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</si>
  <si>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</si>
  <si>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</si>
  <si>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</si>
  <si>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</si>
  <si>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</si>
  <si>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</si>
  <si>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</si>
  <si>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</si>
  <si>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</si>
  <si>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</si>
  <si>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</si>
  <si>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</si>
  <si>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</si>
  <si>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</si>
  <si>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</si>
  <si>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</si>
  <si>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</si>
  <si>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</si>
  <si>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</si>
  <si>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</si>
  <si>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</si>
  <si>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</si>
  <si>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</si>
  <si>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</si>
  <si>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</si>
  <si>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</si>
  <si>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</si>
  <si>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</si>
  <si>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</si>
  <si>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</si>
  <si>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</si>
  <si>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</si>
  <si>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</si>
  <si>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</si>
  <si>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</si>
  <si>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</si>
  <si>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</si>
  <si>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</si>
  <si>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</si>
  <si>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</si>
  <si>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</si>
  <si>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</si>
  <si>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</si>
  <si>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</si>
  <si>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</si>
  <si>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</si>
  <si>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</si>
  <si>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</si>
  <si>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</si>
  <si>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</si>
  <si>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</si>
  <si>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</si>
  <si>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</si>
  <si>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</si>
  <si>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</si>
  <si>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</si>
  <si>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</si>
  <si>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</si>
  <si>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</si>
  <si>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</si>
  <si>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</si>
  <si>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</si>
  <si>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</si>
  <si>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</si>
  <si>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</si>
  <si>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</si>
  <si>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</si>
  <si>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</si>
  <si>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</si>
  <si>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</si>
  <si>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</si>
  <si>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</si>
  <si>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</si>
  <si>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</si>
  <si>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</si>
  <si>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</si>
  <si>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</si>
  <si>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</si>
  <si>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</si>
  <si>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</si>
  <si>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</si>
  <si>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</si>
  <si>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</si>
  <si>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</si>
  <si>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</si>
  <si>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</si>
  <si>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</si>
  <si>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</si>
  <si>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</si>
  <si>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</si>
  <si>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</si>
  <si>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</si>
  <si>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</si>
  <si>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</si>
  <si>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</si>
  <si>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</si>
  <si>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</si>
  <si>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</si>
  <si>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</si>
  <si>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</si>
  <si>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</si>
  <si>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</si>
  <si>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</si>
  <si>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</si>
  <si>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</si>
  <si>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</si>
  <si>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</si>
  <si>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</si>
  <si>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</si>
  <si>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</si>
  <si>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</si>
  <si>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</si>
  <si>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</si>
  <si>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</si>
  <si>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</si>
  <si>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</si>
  <si>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</si>
  <si>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</si>
  <si>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</si>
  <si>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</si>
  <si>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</si>
  <si>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</si>
  <si>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</si>
  <si>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</si>
  <si>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</si>
  <si>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</si>
  <si>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</si>
  <si>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</si>
  <si>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</si>
  <si>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</si>
  <si>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</si>
  <si>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</si>
  <si>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</si>
  <si>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</si>
  <si>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</si>
  <si>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</si>
  <si>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</si>
  <si>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</si>
  <si>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</si>
  <si>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</si>
  <si>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</si>
  <si>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</si>
  <si>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</si>
  <si>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</si>
  <si>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</si>
  <si>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</si>
  <si>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</si>
  <si>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</si>
  <si>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</si>
  <si>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</si>
  <si>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</si>
  <si>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</si>
  <si>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</si>
  <si>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</si>
  <si>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</si>
  <si>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</si>
  <si>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</si>
  <si>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</si>
  <si>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</si>
  <si>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</si>
  <si>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</si>
  <si>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</si>
  <si>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</si>
  <si>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</si>
  <si>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</si>
  <si>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</si>
  <si>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</si>
  <si>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</si>
  <si>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</si>
  <si>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</si>
  <si>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</si>
  <si>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</si>
  <si>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</si>
  <si>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</si>
  <si>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</si>
  <si>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</si>
  <si>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</si>
  <si>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</si>
  <si>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</si>
  <si>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</si>
  <si>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</si>
  <si>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</si>
  <si>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</si>
  <si>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</si>
  <si>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</si>
  <si>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</si>
  <si>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</si>
  <si>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</si>
  <si>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</si>
  <si>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</si>
  <si>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</si>
  <si>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</si>
  <si>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</si>
  <si>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</si>
  <si>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</si>
  <si>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</si>
  <si>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</si>
  <si>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</si>
  <si>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</si>
  <si>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</si>
  <si>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</si>
  <si>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</si>
  <si>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</si>
  <si>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</si>
  <si>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</si>
  <si>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</si>
  <si>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</si>
  <si>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</si>
  <si>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</si>
  <si>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</si>
  <si>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</si>
  <si>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</si>
  <si>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</si>
  <si>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</si>
  <si>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</si>
  <si>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</si>
  <si>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</si>
  <si>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</si>
  <si>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</si>
  <si>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</si>
  <si>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</si>
  <si>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</si>
  <si>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</si>
  <si>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</si>
  <si>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</si>
  <si>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</si>
  <si>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</si>
  <si>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</si>
  <si>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</si>
  <si>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</si>
  <si>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</si>
  <si>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</si>
  <si>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</si>
  <si>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</si>
  <si>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</si>
  <si>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</si>
  <si>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</si>
  <si>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</si>
  <si>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</si>
  <si>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</si>
  <si>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</si>
  <si>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</si>
  <si>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</si>
  <si>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</si>
  <si>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</si>
  <si>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</si>
  <si>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</si>
  <si>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</si>
  <si>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</si>
  <si>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</si>
  <si>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</si>
  <si>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</si>
  <si>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</si>
  <si>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</si>
  <si>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</si>
  <si>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</si>
  <si>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</si>
  <si>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</si>
  <si>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</si>
  <si>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</si>
  <si>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</si>
  <si>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</si>
  <si>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</si>
  <si>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</si>
  <si>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</si>
  <si>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</si>
  <si>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</si>
  <si>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</si>
  <si>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</si>
  <si>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</si>
  <si>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</si>
  <si>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</si>
  <si>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</si>
  <si>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</si>
  <si>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</si>
  <si>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</si>
  <si>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</si>
  <si>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</si>
  <si>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</si>
  <si>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</si>
  <si>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</si>
  <si>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</si>
  <si>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</si>
  <si>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</si>
  <si>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</si>
  <si>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</si>
  <si>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</si>
  <si>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</si>
  <si>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</si>
  <si>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</si>
  <si>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</si>
  <si>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</si>
  <si>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</si>
  <si>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</si>
  <si>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</si>
  <si>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</si>
  <si>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</si>
  <si>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</si>
  <si>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</si>
  <si>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</si>
  <si>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</si>
  <si>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</si>
  <si>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</si>
  <si>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</si>
  <si>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</si>
  <si>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</si>
  <si>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</si>
  <si>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</si>
  <si>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</si>
  <si>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</si>
  <si>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</si>
  <si>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</si>
  <si>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</si>
  <si>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</si>
  <si>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</si>
  <si>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</si>
  <si>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</si>
  <si>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</si>
  <si>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</si>
  <si>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</si>
  <si>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</si>
  <si>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</si>
  <si>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</si>
  <si>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</si>
  <si>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</si>
  <si>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</si>
  <si>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</si>
  <si>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</si>
  <si>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</si>
  <si>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</si>
  <si>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</si>
  <si>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</si>
  <si>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</si>
  <si>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</si>
  <si>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</si>
  <si>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</si>
  <si>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</si>
  <si>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</si>
  <si>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</si>
  <si>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</si>
  <si>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</si>
  <si>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</si>
  <si>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</si>
  <si>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</si>
  <si>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</si>
  <si>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</si>
  <si>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</si>
  <si>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</si>
  <si>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</si>
  <si>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</si>
  <si>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</si>
  <si>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</si>
  <si>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</si>
  <si>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</si>
  <si>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</si>
  <si>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</si>
  <si>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</si>
  <si>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</si>
  <si>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</si>
  <si>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</si>
  <si>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</si>
  <si>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</si>
  <si>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</si>
  <si>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</si>
  <si>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</si>
  <si>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</si>
  <si>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</si>
  <si>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</si>
  <si>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</si>
  <si>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</si>
  <si>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</si>
  <si>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</si>
  <si>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</si>
  <si>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</si>
  <si>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</si>
  <si>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</si>
  <si>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</si>
  <si>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</si>
  <si>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</si>
  <si>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</si>
  <si>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</si>
  <si>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</si>
  <si>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</si>
  <si>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</si>
  <si>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</si>
  <si>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</si>
  <si>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</si>
  <si>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</si>
  <si>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</si>
  <si>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</si>
  <si>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</si>
  <si>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</si>
  <si>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</si>
  <si>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</si>
  <si>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</si>
  <si>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</si>
  <si>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</si>
  <si>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</si>
  <si>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</si>
  <si>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</si>
  <si>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</si>
  <si>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</si>
  <si>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</si>
  <si>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</si>
  <si>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</si>
  <si>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</si>
  <si>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</si>
  <si>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</si>
  <si>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</si>
  <si>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</si>
  <si>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</si>
  <si>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</si>
  <si>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</si>
  <si>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</si>
  <si>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</si>
  <si>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</si>
  <si>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</si>
  <si>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</si>
  <si>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</si>
  <si>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</si>
  <si>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</si>
  <si>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</si>
  <si>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</si>
  <si>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</si>
  <si>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</si>
  <si>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</si>
  <si>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</si>
  <si>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</si>
  <si>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</si>
  <si>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</si>
  <si>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</si>
  <si>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</si>
  <si>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</si>
  <si>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</si>
  <si>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</si>
  <si>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</si>
  <si>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</si>
  <si>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</si>
  <si>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</si>
  <si>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</si>
  <si>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</si>
  <si>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</si>
  <si>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</si>
  <si>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</si>
  <si>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</si>
  <si>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</si>
  <si>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</si>
  <si>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</si>
  <si>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</si>
  <si>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</si>
  <si>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</si>
  <si>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</si>
  <si>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</si>
  <si>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</si>
  <si>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</si>
  <si>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</si>
  <si>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</si>
  <si>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</si>
  <si>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</si>
  <si>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</si>
  <si>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</si>
  <si>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</si>
  <si>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</si>
  <si>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</si>
  <si>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</si>
  <si>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</si>
  <si>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</si>
  <si>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</si>
  <si>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</si>
  <si>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</si>
  <si>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</si>
  <si>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</si>
  <si>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</si>
  <si>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</si>
  <si>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</si>
  <si>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</si>
  <si>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</si>
  <si>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</si>
  <si>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</si>
  <si>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</si>
  <si>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</si>
  <si>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</si>
  <si>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</si>
  <si>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</si>
  <si>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</si>
  <si>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</si>
  <si>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</si>
  <si>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</si>
  <si>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</si>
  <si>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</si>
  <si>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</si>
  <si>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</si>
  <si>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</si>
  <si>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</si>
  <si>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</si>
  <si>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</si>
  <si>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</si>
  <si>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</si>
  <si>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</si>
  <si>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</si>
  <si>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</si>
  <si>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</si>
  <si>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</si>
  <si>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</si>
  <si>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</si>
  <si>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</si>
  <si>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</si>
  <si>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</si>
  <si>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</si>
  <si>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</si>
  <si>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</si>
  <si>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</si>
  <si>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</si>
  <si>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</si>
  <si>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</si>
  <si>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</si>
  <si>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</si>
  <si>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</si>
  <si>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</si>
  <si>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</si>
  <si>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</si>
  <si>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</si>
  <si>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</si>
  <si>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</si>
  <si>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</si>
  <si>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</si>
  <si>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</si>
  <si>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</si>
  <si>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</si>
  <si>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</si>
  <si>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</si>
  <si>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</si>
  <si>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</si>
  <si>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</si>
  <si>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</si>
  <si>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</si>
  <si>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</si>
  <si>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</si>
  <si>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</si>
  <si>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</si>
  <si>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</si>
  <si>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</si>
  <si>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</si>
  <si>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</si>
  <si>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</si>
  <si>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</si>
  <si>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</si>
  <si>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</si>
  <si>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</si>
  <si>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</si>
  <si>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</si>
  <si>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</si>
  <si>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</si>
  <si>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</si>
  <si>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</si>
  <si>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</si>
  <si>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</si>
  <si>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</si>
  <si>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</si>
  <si>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</si>
  <si>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</si>
  <si>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</si>
  <si>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</si>
  <si>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</si>
  <si>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</si>
  <si>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</si>
  <si>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</si>
  <si>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</si>
  <si>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</si>
  <si>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</si>
  <si>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</si>
  <si>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</si>
  <si>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</si>
  <si>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</si>
  <si>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</si>
  <si>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</si>
  <si>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</si>
  <si>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</si>
  <si>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</si>
  <si>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</si>
  <si>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</si>
  <si>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</si>
  <si>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</si>
  <si>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</si>
  <si>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</si>
  <si>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</si>
  <si>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</si>
  <si>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</si>
  <si>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</si>
  <si>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</si>
  <si>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</si>
  <si>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</si>
  <si>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</si>
  <si>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</si>
  <si>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</si>
  <si>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</si>
  <si>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</si>
  <si>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</si>
  <si>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</si>
  <si>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</si>
  <si>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</si>
  <si>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</si>
  <si>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</si>
  <si>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</si>
  <si>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</si>
  <si>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</si>
  <si>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</si>
  <si>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</si>
  <si>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</si>
  <si>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</si>
  <si>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</si>
  <si>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</si>
  <si>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</si>
  <si>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</si>
  <si>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</si>
  <si>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</si>
  <si>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</si>
  <si>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</si>
  <si>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</si>
  <si>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</si>
  <si>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</si>
  <si>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</si>
  <si>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</si>
  <si>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</si>
  <si>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</si>
  <si>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</si>
  <si>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</si>
  <si>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</si>
  <si>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</si>
  <si>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</si>
  <si>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</si>
  <si>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</si>
  <si>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</si>
  <si>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</si>
  <si>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</si>
  <si>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</si>
  <si>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</si>
  <si>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</si>
  <si>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</si>
  <si>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</si>
  <si>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</si>
  <si>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</si>
  <si>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</si>
  <si>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</si>
  <si>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</si>
  <si>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</si>
  <si>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</si>
  <si>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</si>
  <si>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</si>
  <si>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</si>
  <si>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</si>
  <si>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</si>
  <si>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</si>
  <si>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</si>
  <si>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</si>
  <si>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</si>
  <si>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</si>
  <si>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</si>
  <si>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</si>
  <si>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</si>
  <si>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</si>
  <si>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</si>
  <si>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</si>
  <si>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</si>
  <si>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</si>
  <si>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</si>
  <si>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</si>
  <si>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</si>
  <si>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</si>
  <si>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</si>
  <si>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</si>
  <si>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</si>
  <si>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</si>
  <si>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</si>
  <si>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</si>
  <si>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</si>
  <si>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</si>
  <si>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</si>
  <si>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</si>
  <si>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</si>
  <si>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</si>
  <si>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</si>
  <si>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</si>
  <si>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</si>
  <si>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</si>
  <si>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</si>
  <si>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</si>
  <si>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</si>
  <si>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</si>
  <si>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</si>
  <si>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</si>
  <si>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</si>
  <si>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</si>
  <si>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</si>
  <si>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</si>
  <si>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</si>
  <si>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</si>
  <si>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</si>
  <si>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</si>
  <si>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</si>
  <si>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</si>
  <si>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</si>
  <si>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</si>
  <si>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</si>
  <si>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</si>
  <si>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</si>
  <si>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</si>
  <si>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</si>
  <si>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</si>
  <si>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</si>
  <si>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</si>
  <si>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</si>
  <si>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</si>
  <si>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</si>
  <si>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</si>
  <si>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</si>
  <si>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</si>
  <si>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</si>
  <si>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</si>
  <si>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</si>
  <si>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</si>
  <si>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</si>
  <si>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</si>
  <si>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</si>
  <si>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</si>
  <si>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</si>
  <si>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</si>
  <si>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</si>
  <si>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</si>
  <si>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</si>
  <si>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</si>
  <si>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</si>
  <si>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</si>
  <si>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</si>
  <si>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</si>
  <si>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</si>
  <si>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</si>
  <si>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</si>
  <si>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</si>
  <si>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</si>
  <si>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</si>
  <si>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</si>
  <si>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</si>
  <si>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</si>
  <si>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</si>
  <si>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</si>
  <si>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</si>
  <si>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</si>
  <si>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</si>
  <si>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</si>
  <si>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</si>
  <si>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</si>
  <si>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</si>
  <si>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</si>
  <si>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</si>
  <si>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</si>
  <si>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</si>
  <si>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</si>
  <si>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</si>
  <si>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</si>
  <si>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</si>
  <si>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</si>
  <si>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</si>
  <si>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</si>
  <si>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</si>
  <si>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</si>
  <si>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</si>
  <si>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</si>
  <si>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</si>
  <si>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</si>
  <si>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</si>
  <si>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</si>
  <si>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</si>
  <si>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</si>
  <si>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</si>
  <si>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</si>
  <si>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</si>
  <si>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</si>
  <si>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</si>
  <si>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</si>
  <si>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</si>
  <si>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</si>
  <si>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</si>
  <si>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</si>
  <si>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</si>
  <si>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</si>
  <si>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</si>
  <si>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</si>
  <si>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</si>
  <si>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</si>
  <si>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</si>
  <si>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</si>
  <si>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</si>
  <si>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</si>
  <si>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</si>
  <si>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</si>
  <si>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</si>
  <si>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</si>
  <si>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</si>
  <si>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</si>
  <si>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</si>
  <si>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</si>
  <si>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</si>
  <si>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</si>
  <si>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</si>
  <si>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</si>
  <si>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</si>
  <si>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</si>
  <si>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</si>
  <si>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</si>
  <si>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</si>
  <si>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</si>
  <si>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</si>
  <si>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</si>
  <si>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</si>
  <si>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</si>
  <si>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</si>
  <si>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</si>
  <si>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</si>
  <si>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</si>
  <si>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</si>
  <si>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</si>
  <si>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</si>
  <si>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</si>
  <si>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</si>
  <si>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</si>
  <si>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</si>
  <si>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</si>
  <si>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</si>
  <si>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</si>
  <si>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</si>
  <si>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</si>
  <si>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</si>
  <si>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</si>
  <si>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</si>
  <si>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</si>
  <si>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</si>
  <si>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</si>
  <si>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</si>
  <si>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</si>
  <si>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</si>
  <si>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</si>
  <si>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</si>
  <si>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</si>
  <si>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</si>
  <si>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</si>
  <si>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</si>
  <si>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</si>
  <si>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</si>
  <si>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</si>
  <si>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</si>
  <si>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</si>
  <si>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</si>
  <si>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</si>
  <si>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</si>
  <si>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</si>
  <si>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</si>
  <si>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</si>
  <si>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</si>
  <si>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</si>
  <si>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</si>
  <si>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</si>
  <si>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</si>
  <si>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</si>
  <si>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</si>
  <si>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</si>
  <si>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</si>
  <si>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</si>
  <si>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</si>
  <si>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</si>
  <si>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</si>
  <si>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</si>
  <si>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</si>
  <si>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</si>
  <si>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</si>
  <si>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</si>
  <si>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</si>
  <si>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</si>
  <si>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</si>
  <si>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</si>
  <si>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</si>
  <si>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</si>
  <si>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</si>
  <si>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</si>
  <si>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</si>
  <si>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</si>
  <si>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</si>
  <si>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</si>
  <si>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</si>
  <si>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</si>
  <si>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</si>
  <si>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</si>
  <si>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</si>
  <si>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</si>
  <si>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</si>
  <si>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</si>
  <si>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</si>
  <si>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</si>
  <si>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</si>
  <si>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</si>
  <si>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</si>
  <si>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</si>
  <si>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</si>
  <si>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</si>
  <si>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</si>
  <si>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</si>
  <si>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</si>
  <si>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</si>
  <si>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</si>
  <si>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</si>
  <si>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</si>
  <si>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</si>
  <si>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</si>
  <si>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</si>
  <si>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</si>
  <si>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</si>
  <si>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</si>
  <si>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</si>
  <si>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</si>
  <si>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</si>
  <si>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</si>
  <si>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</si>
  <si>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</si>
  <si>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</si>
  <si>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</si>
  <si>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</si>
  <si>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</si>
  <si>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</si>
  <si>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</si>
  <si>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</si>
  <si>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</si>
  <si>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</si>
  <si>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</si>
  <si>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</si>
  <si>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</si>
  <si>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</si>
  <si>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</si>
  <si>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</si>
  <si>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</si>
  <si>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</si>
  <si>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</si>
  <si>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</si>
  <si>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</si>
  <si>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</si>
  <si>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</si>
  <si>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</si>
  <si>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</si>
  <si>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</si>
  <si>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</si>
  <si>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</si>
  <si>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</si>
  <si>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</si>
  <si>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</si>
  <si>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</si>
  <si>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</si>
  <si>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</si>
  <si>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</si>
  <si>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</si>
  <si>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</si>
  <si>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</si>
  <si>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</si>
  <si>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</si>
  <si>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</si>
  <si>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</si>
  <si>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</si>
  <si>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</si>
  <si>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</si>
  <si>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</si>
  <si>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</si>
  <si>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</si>
  <si>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</si>
  <si>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</si>
  <si>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</si>
  <si>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</si>
  <si>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</si>
  <si>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</si>
  <si>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</si>
  <si>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</si>
  <si>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</si>
  <si>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</si>
  <si>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</si>
  <si>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</si>
  <si>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</si>
  <si>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</si>
  <si>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</si>
  <si>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</si>
  <si>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</si>
  <si>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</si>
  <si>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</si>
  <si>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</si>
  <si>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</si>
  <si>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</si>
  <si>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</si>
  <si>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</si>
  <si>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</si>
  <si>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</si>
  <si>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</si>
  <si>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</si>
  <si>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</si>
  <si>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</si>
  <si>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</si>
  <si>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</si>
  <si>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</si>
  <si>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</si>
  <si>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</si>
  <si>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</si>
  <si>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</si>
  <si>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</si>
  <si>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</si>
  <si>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</si>
  <si>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</si>
  <si>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</si>
  <si>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</si>
  <si>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</si>
  <si>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</si>
  <si>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</si>
  <si>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</si>
  <si>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</si>
  <si>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</si>
  <si>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</si>
  <si>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</si>
  <si>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</si>
  <si>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</si>
  <si>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</si>
  <si>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</si>
  <si>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</si>
  <si>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</si>
  <si>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</si>
  <si>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</si>
  <si>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</si>
  <si>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</si>
  <si>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</si>
  <si>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</si>
  <si>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</si>
  <si>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</si>
  <si>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</si>
  <si>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</si>
  <si>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</si>
  <si>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</si>
  <si>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</si>
  <si>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</si>
  <si>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</si>
  <si>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</si>
  <si>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</si>
  <si>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</si>
  <si>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</si>
  <si>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</si>
  <si>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</si>
  <si>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</si>
  <si>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</si>
  <si>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</si>
  <si>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</si>
  <si>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</si>
  <si>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</si>
  <si>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</si>
  <si>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</si>
  <si>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</si>
  <si>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</si>
  <si>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</si>
  <si>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</si>
  <si>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</si>
  <si>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</si>
  <si>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</si>
  <si>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</si>
  <si>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</si>
  <si>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</si>
  <si>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</si>
  <si>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</si>
  <si>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</si>
  <si>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</si>
  <si>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</si>
  <si>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</si>
  <si>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</si>
  <si>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</si>
  <si>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</si>
  <si>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</si>
  <si>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</si>
  <si>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</si>
  <si>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</si>
  <si>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</si>
  <si>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</si>
  <si>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</si>
  <si>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</si>
  <si>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</si>
  <si>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</si>
  <si>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</si>
  <si>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</si>
  <si>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</si>
  <si>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</si>
  <si>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</si>
  <si>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</si>
  <si>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</si>
  <si>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</si>
  <si>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</si>
  <si>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</si>
  <si>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</si>
  <si>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</si>
  <si>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</si>
  <si>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</si>
  <si>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</si>
  <si>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</si>
  <si>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</si>
  <si>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</si>
  <si>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</si>
  <si>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</si>
  <si>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</si>
  <si>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</si>
  <si>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</si>
  <si>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</si>
  <si>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</si>
  <si>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</si>
  <si>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</si>
  <si>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</si>
  <si>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</si>
  <si>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</si>
  <si>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</si>
  <si>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</si>
  <si>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</si>
  <si>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</si>
  <si>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</si>
  <si>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</si>
  <si>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</si>
  <si>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</si>
  <si>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</si>
  <si>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</si>
  <si>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</si>
  <si>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</si>
  <si>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</si>
  <si>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</si>
  <si>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</si>
  <si>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</si>
  <si>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</si>
  <si>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</si>
  <si>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</si>
  <si>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</si>
  <si>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</si>
  <si>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</si>
  <si>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</si>
  <si>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</si>
  <si>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</si>
  <si>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</si>
  <si>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</si>
  <si>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</si>
  <si>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</si>
  <si>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</si>
  <si>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</si>
  <si>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</si>
  <si>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</si>
  <si>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</si>
  <si>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</si>
  <si>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</si>
  <si>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</si>
  <si>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</si>
  <si>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</si>
  <si>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</si>
  <si>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</si>
  <si>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</si>
  <si>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</si>
  <si>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</si>
  <si>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</si>
  <si>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</si>
  <si>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</si>
  <si>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</si>
  <si>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</si>
  <si>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</si>
  <si>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</si>
  <si>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</si>
  <si>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</si>
  <si>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</si>
  <si>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</si>
  <si>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</si>
  <si>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</si>
  <si>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</si>
  <si>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</si>
  <si>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</si>
  <si>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</si>
  <si>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</si>
  <si>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</si>
  <si>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</si>
  <si>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</si>
  <si>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</si>
  <si>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</si>
  <si>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</si>
  <si>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</si>
  <si>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</si>
  <si>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</si>
  <si>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</si>
  <si>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</si>
  <si>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</si>
  <si>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</si>
  <si>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</si>
  <si>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</si>
  <si>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</si>
  <si>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</si>
  <si>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</si>
  <si>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</si>
  <si>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</si>
  <si>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</si>
  <si>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</si>
  <si>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</si>
  <si>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</si>
  <si>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</si>
  <si>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</si>
  <si>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</si>
  <si>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</si>
  <si>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</si>
  <si>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</si>
  <si>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</si>
  <si>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</si>
  <si>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</si>
  <si>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</si>
  <si>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</si>
  <si>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</si>
  <si>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</si>
  <si>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</si>
  <si>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</si>
  <si>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</si>
  <si>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</si>
  <si>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</si>
  <si>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</si>
  <si>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</si>
  <si>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</si>
  <si>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</si>
  <si>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</si>
  <si>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</si>
  <si>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</si>
  <si>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</si>
  <si>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</si>
  <si>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</si>
  <si>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</si>
  <si>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</si>
  <si>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</si>
  <si>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</si>
  <si>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</si>
  <si>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</si>
  <si>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</si>
  <si>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</si>
  <si>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</si>
  <si>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</si>
  <si>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</si>
  <si>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</si>
  <si>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</si>
  <si>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</si>
  <si>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</si>
  <si>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</si>
  <si>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</si>
  <si>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</si>
  <si>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</si>
  <si>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</si>
  <si>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</si>
  <si>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</si>
  <si>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</si>
  <si>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</si>
  <si>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</si>
  <si>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</si>
  <si>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</si>
  <si>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</si>
  <si>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</si>
  <si>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</si>
  <si>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</si>
  <si>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</si>
  <si>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</si>
  <si>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</si>
  <si>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</si>
  <si>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</si>
  <si>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</si>
  <si>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</si>
  <si>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</si>
  <si>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</si>
  <si>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</si>
  <si>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</si>
  <si>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</si>
  <si>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</si>
  <si>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</si>
  <si>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</si>
  <si>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</si>
  <si>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</si>
  <si>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</si>
  <si>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</si>
  <si>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</si>
  <si>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</si>
  <si>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</si>
  <si>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</si>
  <si>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</si>
  <si>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</si>
  <si>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</si>
  <si>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</si>
  <si>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</si>
  <si>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</si>
  <si>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</si>
  <si>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</si>
  <si>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</si>
  <si>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</si>
  <si>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</si>
  <si>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</si>
  <si>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</si>
  <si>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</si>
  <si>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</si>
  <si>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</si>
  <si>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</si>
  <si>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</si>
  <si>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</si>
  <si>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</si>
  <si>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</si>
  <si>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</si>
  <si>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</si>
  <si>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</si>
  <si>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</si>
  <si>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</si>
  <si>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</si>
  <si>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</si>
  <si>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</si>
  <si>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</si>
  <si>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</si>
  <si>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</si>
  <si>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</si>
  <si>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</si>
  <si>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</si>
  <si>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</si>
  <si>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</si>
  <si>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</si>
  <si>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</si>
  <si>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</si>
  <si>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</si>
  <si>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</si>
  <si>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</si>
  <si>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</si>
  <si>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</si>
  <si>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</si>
  <si>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</si>
  <si>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</si>
  <si>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</si>
  <si>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</si>
  <si>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</si>
  <si>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</si>
  <si>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</si>
  <si>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</si>
  <si>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</si>
  <si>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</si>
  <si>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</si>
  <si>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</si>
  <si>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</si>
  <si>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</si>
  <si>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</si>
  <si>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</si>
  <si>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</si>
  <si>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</si>
  <si>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</si>
  <si>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</si>
  <si>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</si>
  <si>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</si>
  <si>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</si>
  <si>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</si>
  <si>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</si>
  <si>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</si>
  <si>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</si>
  <si>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</si>
  <si>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</si>
  <si>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</si>
  <si>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</si>
  <si>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</si>
  <si>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</si>
  <si>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</si>
  <si>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</si>
  <si>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</si>
  <si>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</si>
  <si>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</si>
  <si>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</si>
  <si>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</si>
  <si>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</si>
  <si>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</si>
  <si>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</si>
  <si>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</si>
  <si>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</si>
  <si>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</si>
  <si>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</si>
  <si>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</si>
  <si>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</si>
  <si>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</si>
  <si>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</si>
  <si>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</si>
  <si>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</si>
  <si>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</si>
  <si>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</si>
  <si>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</si>
  <si>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</si>
  <si>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</si>
  <si>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</si>
  <si>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</si>
  <si>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</si>
  <si>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</si>
  <si>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</si>
  <si>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</si>
  <si>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</si>
  <si>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</si>
  <si>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</si>
  <si>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</si>
  <si>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</si>
  <si>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</si>
  <si>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</si>
  <si>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</si>
  <si>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</si>
  <si>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</si>
  <si>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</si>
  <si>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</si>
  <si>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</si>
  <si>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</si>
  <si>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</si>
  <si>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</si>
  <si>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</si>
  <si>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</si>
  <si>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</si>
  <si>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</si>
  <si>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</si>
  <si>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</si>
  <si>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</si>
  <si>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</si>
  <si>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</si>
  <si>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</si>
  <si>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</si>
  <si>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</si>
  <si>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</si>
  <si>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</si>
  <si>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</si>
  <si>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</si>
  <si>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</si>
  <si>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</si>
  <si>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</si>
  <si>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</si>
  <si>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</si>
  <si>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</si>
  <si>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</si>
  <si>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</si>
  <si>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</si>
  <si>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</si>
  <si>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</si>
  <si>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</si>
  <si>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</si>
  <si>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</si>
  <si>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</si>
  <si>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</si>
  <si>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</si>
  <si>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</si>
  <si>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</si>
  <si>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</si>
  <si>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</si>
  <si>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</si>
  <si>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</si>
  <si>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</si>
  <si>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</si>
  <si>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</si>
  <si>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</si>
  <si>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</si>
  <si>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</si>
  <si>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</si>
  <si>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</si>
  <si>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</si>
  <si>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</si>
  <si>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</si>
  <si>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</si>
  <si>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</si>
  <si>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</si>
  <si>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</si>
  <si>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</si>
  <si>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</si>
  <si>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</si>
  <si>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</si>
  <si>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</si>
  <si>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</si>
  <si>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</si>
  <si>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</si>
  <si>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</si>
  <si>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</si>
  <si>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</si>
  <si>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</si>
  <si>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</si>
  <si>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</si>
  <si>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</si>
  <si>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</si>
  <si>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</si>
  <si>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</si>
  <si>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</si>
  <si>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</si>
  <si>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</si>
  <si>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</si>
  <si>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</si>
  <si>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</si>
  <si>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</si>
  <si>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</si>
  <si>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</si>
  <si>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</si>
  <si>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</si>
  <si>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</si>
  <si>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</si>
  <si>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</si>
  <si>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</si>
  <si>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</si>
  <si>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</si>
  <si>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</si>
  <si>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</si>
  <si>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</si>
  <si>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</si>
  <si>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</si>
  <si>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</si>
  <si>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</si>
  <si>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</si>
  <si>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</si>
  <si>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</si>
  <si>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</si>
  <si>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</si>
  <si>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</si>
  <si>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</si>
  <si>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</si>
  <si>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</si>
  <si>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</si>
  <si>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</si>
  <si>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</si>
  <si>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</si>
  <si>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</si>
  <si>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</si>
  <si>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</si>
  <si>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</si>
  <si>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</si>
  <si>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</si>
  <si>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</si>
  <si>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</si>
  <si>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</si>
  <si>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</si>
  <si>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</si>
  <si>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</si>
  <si>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</si>
  <si>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</si>
  <si>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</si>
  <si>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</si>
  <si>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</si>
  <si>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</si>
  <si>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</si>
  <si>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</si>
  <si>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</si>
  <si>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</si>
  <si>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</si>
  <si>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</si>
  <si>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</si>
  <si>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</si>
  <si>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</si>
  <si>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</si>
  <si>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</si>
  <si>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</si>
  <si>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</si>
  <si>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</si>
  <si>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</si>
  <si>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</si>
  <si>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</si>
  <si>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</si>
  <si>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</si>
  <si>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</si>
  <si>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</si>
  <si>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</si>
  <si>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</si>
  <si>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</si>
  <si>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</si>
  <si>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</si>
  <si>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</si>
  <si>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</si>
  <si>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</si>
  <si>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</si>
  <si>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</si>
  <si>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</si>
  <si>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</si>
  <si>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</si>
  <si>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</si>
  <si>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</si>
  <si>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</si>
  <si>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</si>
  <si>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</si>
  <si>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</si>
  <si>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</si>
  <si>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</si>
  <si>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</si>
  <si>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</si>
  <si>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</si>
  <si>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</si>
  <si>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</si>
  <si>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</si>
  <si>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</si>
  <si>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</si>
  <si>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</si>
  <si>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</si>
  <si>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</si>
  <si>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</si>
  <si>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</si>
  <si>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</si>
  <si>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</si>
  <si>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</si>
  <si>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</si>
  <si>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</si>
  <si>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</si>
  <si>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</si>
  <si>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</si>
  <si>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</si>
  <si>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</si>
  <si>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</si>
  <si>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</si>
  <si>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</si>
  <si>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</si>
  <si>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</si>
  <si>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</si>
  <si>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</si>
  <si>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</si>
  <si>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</si>
  <si>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</si>
  <si>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</si>
  <si>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</si>
  <si>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</si>
  <si>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</si>
  <si>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</si>
  <si>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</si>
  <si>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</si>
  <si>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</si>
  <si>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</si>
  <si>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</si>
  <si>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</si>
  <si>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</si>
  <si>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</si>
  <si>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</si>
  <si>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</si>
  <si>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</si>
  <si>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</si>
  <si>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</si>
  <si>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</si>
  <si>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</si>
  <si>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</si>
  <si>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</si>
  <si>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</si>
  <si>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</si>
  <si>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</si>
  <si>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</si>
  <si>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</si>
  <si>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</si>
  <si>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</si>
  <si>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</si>
  <si>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</si>
  <si>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</si>
  <si>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</si>
  <si>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</si>
  <si>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</si>
  <si>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</si>
  <si>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</si>
  <si>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</si>
  <si>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</si>
  <si>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</si>
  <si>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</si>
  <si>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</si>
  <si>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</si>
  <si>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</si>
  <si>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</si>
  <si>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</si>
  <si>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</si>
  <si>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</si>
  <si>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</si>
  <si>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</si>
  <si>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</si>
  <si>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</si>
  <si>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</si>
  <si>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</si>
  <si>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</si>
  <si>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</si>
  <si>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</si>
  <si>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</si>
  <si>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</si>
  <si>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</si>
  <si>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</si>
  <si>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</si>
  <si>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</si>
  <si>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</si>
  <si>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</si>
  <si>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</si>
  <si>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</si>
  <si>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</si>
  <si>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</si>
  <si>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</si>
  <si>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</si>
  <si>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</si>
  <si>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</si>
  <si>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</si>
  <si>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</si>
  <si>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</si>
  <si>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</si>
  <si>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</si>
  <si>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</si>
  <si>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</si>
  <si>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</si>
  <si>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</si>
  <si>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</si>
  <si>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</si>
  <si>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</si>
  <si>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</si>
  <si>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</si>
  <si>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</si>
  <si>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</si>
  <si>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</si>
  <si>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</si>
  <si>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</si>
  <si>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</si>
  <si>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</si>
  <si>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</si>
  <si>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</si>
  <si>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</si>
  <si>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</si>
  <si>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</si>
  <si>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</si>
  <si>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</si>
  <si>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</si>
  <si>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</si>
  <si>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</si>
  <si>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</si>
  <si>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</si>
  <si>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</si>
  <si>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</si>
  <si>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</si>
  <si>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</si>
  <si>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</si>
  <si>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</si>
  <si>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</si>
  <si>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</si>
  <si>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</si>
  <si>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</si>
  <si>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</si>
  <si>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</si>
  <si>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</si>
  <si>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</si>
  <si>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</si>
  <si>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</si>
  <si>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</si>
  <si>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</si>
  <si>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</si>
  <si>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</si>
  <si>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</si>
  <si>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</si>
  <si>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</si>
  <si>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</si>
  <si>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</si>
  <si>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</si>
  <si>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</si>
  <si>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</si>
  <si>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</si>
  <si>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</si>
  <si>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</si>
  <si>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</si>
  <si>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</si>
  <si>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</si>
  <si>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</si>
  <si>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</si>
  <si>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</si>
  <si>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</si>
  <si>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</si>
  <si>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</si>
  <si>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</si>
  <si>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</si>
  <si>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</si>
  <si>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</si>
  <si>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</si>
  <si>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</si>
  <si>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</si>
  <si>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</si>
  <si>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</si>
  <si>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</si>
  <si>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</si>
  <si>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</si>
  <si>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</si>
  <si>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</si>
  <si>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</si>
  <si>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</si>
  <si>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</si>
  <si>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</si>
  <si>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</si>
  <si>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</si>
  <si>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</si>
  <si>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</si>
  <si>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</si>
  <si>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</si>
  <si>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</si>
  <si>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</si>
  <si>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</si>
  <si>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</si>
  <si>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</si>
  <si>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</si>
  <si>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</si>
  <si>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</si>
  <si>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</si>
  <si>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</si>
  <si>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</si>
  <si>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</si>
  <si>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</si>
  <si>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</si>
  <si>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</si>
  <si>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</si>
  <si>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</si>
  <si>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</si>
  <si>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</si>
  <si>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</si>
  <si>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</si>
  <si>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</si>
  <si>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</si>
  <si>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</si>
  <si>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</si>
  <si>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</si>
  <si>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</si>
  <si>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</si>
  <si>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</si>
  <si>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</si>
  <si>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</si>
  <si>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</si>
  <si>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</si>
  <si>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</si>
  <si>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</si>
  <si>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</si>
  <si>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</si>
  <si>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</si>
  <si>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</si>
  <si>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</si>
  <si>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</si>
  <si>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</si>
  <si>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</si>
  <si>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</si>
  <si>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</si>
  <si>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</si>
  <si>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</si>
  <si>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</si>
  <si>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</si>
  <si>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</si>
  <si>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</si>
  <si>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</si>
  <si>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</si>
  <si>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</si>
  <si>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</si>
  <si>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</si>
  <si>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</si>
  <si>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</si>
  <si>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</si>
  <si>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</si>
  <si>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</si>
  <si>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</si>
  <si>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</si>
  <si>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</si>
  <si>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</si>
  <si>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</si>
  <si>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</si>
  <si>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</si>
  <si>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</si>
  <si>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</si>
  <si>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</si>
  <si>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</si>
  <si>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</si>
  <si>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</si>
  <si>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</si>
  <si>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</si>
  <si>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</si>
  <si>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</si>
  <si>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</si>
  <si>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</si>
  <si>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</si>
  <si>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</si>
  <si>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</si>
  <si>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</si>
  <si>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</si>
  <si>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</si>
  <si>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</si>
  <si>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</si>
  <si>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</si>
  <si>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</si>
  <si>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</si>
  <si>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</si>
  <si>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</si>
  <si>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</si>
  <si>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</si>
  <si>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</si>
  <si>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</si>
  <si>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</si>
  <si>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</si>
  <si>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</si>
  <si>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</si>
  <si>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</si>
  <si>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</si>
  <si>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</si>
  <si>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</si>
  <si>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</si>
  <si>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</si>
  <si>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</si>
  <si>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</si>
  <si>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</si>
  <si>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</si>
  <si>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</si>
  <si>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</si>
  <si>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</si>
  <si>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</si>
  <si>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</si>
  <si>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</si>
  <si>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</si>
  <si>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</si>
  <si>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</si>
  <si>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</si>
  <si>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</si>
  <si>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</si>
  <si>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</si>
  <si>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</si>
  <si>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</si>
  <si>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</si>
  <si>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</si>
  <si>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</si>
  <si>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</si>
  <si>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</si>
  <si>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</si>
  <si>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</si>
  <si>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</si>
  <si>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</si>
  <si>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</si>
  <si>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</si>
  <si>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</si>
  <si>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</si>
  <si>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</si>
  <si>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</si>
  <si>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</si>
  <si>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</si>
  <si>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</si>
  <si>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</si>
  <si>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</si>
  <si>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</si>
  <si>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</si>
  <si>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</si>
  <si>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</si>
  <si>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</si>
  <si>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</si>
  <si>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</si>
  <si>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</si>
  <si>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</si>
  <si>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</si>
  <si>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</si>
  <si>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</si>
  <si>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</si>
  <si>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</si>
  <si>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</si>
  <si>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</si>
  <si>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</si>
  <si>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</si>
  <si>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</si>
  <si>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</si>
  <si>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</si>
  <si>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</si>
  <si>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</si>
  <si>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</si>
  <si>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</si>
  <si>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</si>
  <si>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</si>
  <si>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</si>
  <si>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</si>
  <si>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</si>
  <si>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</si>
  <si>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</si>
  <si>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</si>
  <si>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</si>
  <si>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</si>
  <si>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</si>
  <si>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</si>
  <si>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</si>
  <si>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</si>
  <si>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</si>
  <si>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</si>
  <si>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</si>
  <si>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</si>
  <si>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</si>
  <si>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</si>
  <si>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</si>
  <si>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</si>
  <si>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</si>
  <si>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</si>
  <si>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</si>
  <si>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</si>
  <si>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</si>
  <si>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</si>
  <si>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</si>
  <si>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</si>
  <si>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</si>
  <si>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</si>
  <si>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</si>
  <si>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</si>
  <si>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</si>
  <si>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</si>
  <si>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</si>
  <si>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</si>
  <si>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</si>
  <si>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</si>
  <si>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</si>
  <si>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</si>
  <si>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</si>
  <si>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</si>
  <si>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</si>
  <si>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</si>
  <si>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</si>
  <si>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</si>
  <si>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</si>
  <si>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</si>
  <si>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</si>
  <si>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</si>
  <si>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</si>
  <si>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</si>
  <si>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</si>
  <si>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</si>
  <si>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</si>
  <si>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</si>
  <si>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</si>
  <si>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</si>
  <si>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</si>
  <si>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</si>
  <si>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</si>
  <si>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</si>
  <si>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</si>
  <si>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</si>
  <si>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</si>
  <si>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</si>
  <si>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</si>
  <si>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</si>
  <si>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</si>
  <si>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</si>
  <si>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</si>
  <si>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</si>
  <si>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</si>
  <si>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</si>
  <si>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</si>
  <si>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</si>
  <si>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</si>
  <si>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</si>
  <si>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</si>
  <si>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</si>
  <si>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</si>
  <si>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</si>
  <si>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</si>
  <si>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</si>
  <si>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</si>
  <si>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</si>
  <si>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</si>
  <si>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</si>
  <si>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</si>
  <si>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</si>
  <si>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</si>
  <si>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</si>
  <si>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</si>
  <si>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</si>
  <si>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</si>
  <si>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</si>
  <si>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</si>
  <si>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</si>
  <si>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</si>
  <si>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</si>
  <si>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</si>
  <si>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</si>
  <si>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</si>
  <si>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</si>
  <si>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</si>
  <si>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</si>
  <si>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</si>
  <si>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</si>
  <si>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</si>
  <si>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</si>
  <si>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</si>
  <si>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</si>
  <si>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</si>
  <si>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</si>
  <si>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</si>
  <si>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</si>
  <si>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</si>
  <si>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</si>
  <si>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</si>
  <si>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</si>
  <si>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</si>
  <si>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</si>
  <si>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</si>
  <si>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</si>
  <si>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</si>
  <si>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</si>
  <si>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</si>
  <si>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</si>
  <si>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</si>
  <si>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</si>
  <si>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</si>
  <si>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</si>
  <si>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</si>
  <si>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</si>
  <si>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</si>
  <si>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</si>
  <si>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</si>
  <si>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</si>
  <si>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</si>
  <si>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</si>
  <si>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</si>
  <si>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</si>
  <si>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</si>
  <si>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</si>
  <si>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</si>
  <si>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</si>
  <si>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</si>
  <si>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</si>
  <si>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</si>
  <si>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</si>
  <si>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</si>
  <si>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</si>
  <si>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</si>
  <si>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</si>
  <si>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</si>
  <si>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</si>
  <si>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</si>
  <si>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</si>
  <si>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</si>
  <si>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</si>
  <si>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</si>
  <si>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</si>
  <si>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</si>
  <si>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</si>
  <si>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</si>
  <si>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</si>
  <si>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</si>
  <si>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</si>
  <si>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</si>
  <si>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</si>
  <si>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</si>
  <si>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</si>
  <si>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</si>
  <si>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</si>
  <si>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</si>
  <si>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</si>
  <si>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</si>
  <si>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</si>
  <si>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</si>
  <si>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</si>
  <si>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</si>
  <si>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</si>
  <si>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</si>
  <si>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</si>
  <si>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</si>
  <si>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</si>
  <si>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</si>
  <si>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</si>
  <si>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</si>
  <si>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</si>
  <si>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</si>
  <si>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</si>
  <si>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</si>
  <si>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</si>
  <si>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</si>
  <si>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</si>
  <si>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</si>
  <si>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</si>
  <si>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</si>
  <si>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</si>
  <si>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</si>
  <si>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</si>
  <si>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</si>
  <si>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</si>
  <si>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</si>
  <si>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</si>
  <si>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</si>
  <si>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</si>
  <si>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</si>
  <si>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</si>
  <si>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</si>
  <si>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</si>
  <si>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</si>
  <si>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</si>
  <si>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</si>
  <si>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</si>
  <si>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</si>
  <si>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</si>
  <si>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</si>
  <si>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</si>
  <si>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</si>
  <si>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</si>
  <si>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</si>
  <si>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</si>
  <si>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</si>
  <si>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</si>
  <si>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</si>
  <si>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</si>
  <si>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</si>
  <si>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</si>
  <si>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</si>
  <si>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</si>
  <si>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</si>
  <si>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</si>
  <si>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</si>
  <si>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</si>
  <si>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</si>
  <si>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</si>
  <si>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</si>
  <si>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</si>
  <si>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</si>
  <si>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</si>
  <si>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</si>
  <si>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</si>
  <si>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</si>
  <si>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</si>
  <si>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</si>
  <si>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</si>
  <si>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</si>
  <si>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</si>
  <si>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</si>
  <si>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</si>
  <si>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</si>
  <si>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</si>
  <si>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</si>
  <si>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</si>
  <si>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</si>
  <si>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</si>
  <si>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</si>
  <si>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</si>
  <si>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</si>
  <si>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</si>
  <si>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</si>
  <si>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</si>
  <si>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</si>
  <si>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</si>
  <si>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</si>
  <si>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</si>
  <si>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</si>
  <si>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</si>
  <si>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</si>
  <si>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</si>
  <si>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</si>
  <si>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</si>
  <si>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</si>
  <si>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</si>
  <si>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</si>
  <si>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</si>
  <si>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</si>
  <si>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</si>
  <si>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</si>
  <si>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</si>
  <si>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</si>
  <si>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</si>
  <si>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</si>
  <si>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</si>
  <si>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</si>
  <si>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</si>
  <si>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</si>
  <si>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</si>
  <si>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</si>
  <si>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</si>
  <si>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</si>
  <si>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</si>
  <si>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</si>
  <si>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</si>
  <si>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</si>
  <si>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</si>
  <si>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</si>
  <si>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</si>
  <si>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</si>
  <si>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</si>
  <si>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</si>
  <si>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</si>
  <si>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</si>
  <si>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</si>
  <si>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</si>
  <si>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</si>
  <si>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</si>
  <si>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</si>
  <si>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</si>
  <si>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</si>
  <si>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</si>
  <si>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</si>
  <si>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</si>
  <si>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</si>
  <si>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</si>
  <si>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</si>
  <si>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</si>
  <si>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</si>
  <si>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</si>
  <si>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</si>
  <si>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</si>
  <si>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</si>
  <si>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</si>
  <si>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</si>
  <si>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</si>
  <si>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</si>
  <si>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</si>
  <si>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</si>
  <si>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</si>
  <si>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</si>
  <si>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</si>
  <si>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</si>
  <si>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</si>
  <si>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</si>
  <si>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</si>
  <si>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</si>
  <si>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</si>
  <si>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</si>
  <si>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</si>
  <si>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</si>
  <si>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</si>
  <si>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</si>
  <si>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</si>
  <si>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</si>
  <si>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</si>
  <si>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</si>
  <si>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</si>
  <si>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</si>
  <si>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</si>
  <si>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</si>
  <si>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</si>
  <si>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</si>
  <si>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</si>
  <si>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</si>
  <si>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</si>
  <si>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</si>
  <si>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</si>
  <si>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</si>
  <si>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</si>
  <si>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</si>
  <si>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</si>
  <si>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</si>
  <si>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</si>
  <si>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</si>
  <si>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</si>
  <si>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</si>
  <si>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</si>
  <si>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</si>
  <si>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</si>
  <si>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</si>
  <si>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</si>
  <si>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</si>
  <si>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</si>
  <si>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</si>
  <si>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</si>
  <si>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</si>
  <si>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</si>
  <si>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</si>
  <si>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</si>
  <si>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</si>
  <si>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</si>
  <si>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</si>
  <si>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</si>
  <si>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</si>
  <si>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</si>
  <si>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</si>
  <si>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</si>
  <si>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</si>
  <si>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</si>
  <si>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</si>
  <si>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</si>
  <si>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</si>
  <si>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</si>
  <si>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</si>
  <si>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</si>
  <si>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</si>
  <si>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</si>
  <si>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</si>
  <si>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</si>
  <si>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</si>
  <si>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</si>
  <si>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</si>
  <si>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</si>
  <si>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</si>
  <si>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</si>
  <si>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</si>
  <si>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</si>
  <si>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</si>
  <si>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</si>
  <si>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</si>
  <si>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</si>
  <si>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</si>
  <si>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</si>
  <si>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</si>
  <si>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</si>
  <si>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</si>
  <si>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</si>
  <si>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</si>
  <si>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</si>
  <si>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</si>
  <si>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</si>
  <si>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</si>
  <si>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</si>
  <si>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</si>
  <si>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</si>
  <si>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</si>
  <si>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</si>
  <si>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</si>
  <si>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</si>
  <si>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</si>
  <si>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</si>
  <si>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</si>
  <si>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</si>
  <si>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</si>
  <si>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</si>
  <si>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</si>
  <si>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</si>
  <si>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</si>
  <si>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</si>
  <si>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</si>
  <si>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</si>
  <si>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</si>
  <si>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</si>
  <si>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</si>
  <si>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</si>
  <si>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</si>
  <si>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</si>
  <si>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</si>
  <si>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</si>
  <si>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</si>
  <si>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</si>
  <si>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</si>
  <si>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</si>
  <si>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</si>
  <si>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</si>
  <si>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</si>
  <si>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</si>
  <si>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</si>
  <si>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</si>
  <si>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</si>
  <si>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</si>
  <si>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</si>
  <si>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</si>
  <si>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</si>
  <si>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</si>
  <si>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</si>
  <si>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</si>
  <si>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</si>
  <si>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</si>
  <si>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</si>
  <si>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</si>
  <si>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</si>
  <si>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</si>
  <si>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</si>
  <si>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</si>
  <si>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</si>
  <si>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</si>
  <si>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</si>
  <si>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</si>
  <si>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</si>
  <si>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</si>
  <si>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</si>
  <si>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</si>
  <si>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</si>
  <si>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</si>
  <si>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</si>
  <si>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</si>
  <si>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</si>
  <si>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</si>
  <si>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</si>
  <si>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</si>
  <si>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</si>
  <si>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</si>
  <si>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</si>
  <si>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</si>
  <si>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</si>
  <si>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</si>
  <si>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</si>
  <si>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</si>
  <si>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</si>
  <si>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</si>
  <si>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</si>
  <si>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</si>
  <si>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</si>
  <si>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</si>
  <si>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</si>
  <si>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</si>
  <si>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</si>
  <si>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</si>
  <si>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</si>
  <si>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</si>
  <si>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</si>
  <si>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</si>
  <si>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</si>
  <si>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</si>
  <si>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</si>
  <si>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</si>
  <si>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</si>
  <si>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</si>
  <si>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</si>
  <si>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</si>
  <si>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</si>
  <si>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</si>
  <si>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</si>
  <si>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</si>
  <si>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</si>
  <si>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</si>
  <si>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</si>
  <si>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</si>
  <si>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</si>
  <si>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</si>
  <si>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</si>
  <si>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</si>
  <si>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</si>
  <si>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</si>
  <si>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</si>
  <si>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</si>
  <si>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</si>
  <si>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</si>
  <si>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</si>
  <si>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</si>
  <si>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</si>
  <si>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</si>
  <si>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</si>
  <si>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</si>
  <si>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</si>
  <si>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</si>
  <si>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</si>
  <si>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</si>
  <si>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</si>
  <si>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</si>
  <si>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</si>
  <si>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</si>
  <si>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</si>
  <si>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</si>
  <si>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</si>
  <si>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</si>
  <si>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</si>
  <si>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</si>
  <si>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</si>
  <si>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</si>
  <si>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</si>
  <si>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</si>
  <si>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</si>
  <si>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</si>
  <si>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</si>
  <si>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</si>
  <si>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</si>
  <si>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</si>
  <si>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</si>
  <si>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</si>
  <si>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</si>
  <si>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</si>
  <si>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</si>
  <si>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</si>
  <si>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</si>
  <si>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</si>
  <si>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</si>
  <si>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</si>
  <si>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</si>
  <si>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</si>
  <si>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</si>
  <si>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</si>
  <si>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</si>
  <si>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</si>
  <si>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</si>
  <si>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</si>
  <si>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</si>
  <si>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</si>
  <si>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</si>
  <si>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</si>
  <si>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</si>
  <si>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</si>
  <si>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</si>
  <si>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</si>
  <si>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</si>
  <si>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</si>
  <si>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</si>
  <si>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</si>
  <si>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</si>
  <si>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</si>
  <si>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</si>
  <si>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</si>
  <si>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</si>
  <si>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</si>
  <si>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</si>
  <si>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</si>
  <si>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</si>
  <si>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</si>
  <si>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</si>
  <si>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</si>
  <si>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</si>
  <si>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</si>
  <si>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</si>
  <si>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</si>
  <si>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</si>
  <si>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</si>
  <si>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</si>
  <si>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</si>
  <si>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</si>
  <si>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</si>
  <si>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</si>
  <si>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</si>
  <si>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</si>
  <si>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</si>
  <si>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</si>
  <si>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</si>
  <si>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</si>
  <si>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</si>
  <si>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</si>
  <si>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</si>
  <si>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</si>
  <si>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</si>
  <si>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</si>
  <si>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</si>
  <si>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</si>
  <si>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</si>
  <si>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</si>
  <si>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</si>
  <si>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</si>
  <si>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</si>
  <si>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</si>
  <si>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</si>
  <si>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</si>
  <si>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</si>
  <si>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</si>
  <si>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</si>
  <si>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</si>
  <si>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</si>
  <si>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</si>
  <si>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</si>
  <si>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</si>
  <si>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</si>
  <si>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</si>
  <si>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</si>
  <si>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</si>
  <si>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</si>
  <si>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</si>
  <si>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</si>
  <si>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</si>
  <si>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</si>
  <si>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</si>
  <si>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</si>
  <si>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</si>
  <si>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</si>
  <si>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</si>
  <si>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</si>
  <si>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</si>
  <si>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</si>
  <si>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</si>
  <si>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</si>
  <si>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</si>
  <si>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</si>
  <si>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</si>
  <si>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</si>
  <si>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</si>
  <si>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</si>
  <si>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</si>
  <si>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</si>
  <si>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</si>
  <si>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</si>
  <si>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</si>
  <si>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</si>
  <si>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</si>
  <si>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</si>
  <si>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</si>
  <si>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</si>
  <si>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</si>
  <si>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</si>
  <si>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</si>
  <si>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</si>
  <si>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</si>
  <si>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</si>
  <si>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</si>
  <si>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</si>
  <si>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</si>
  <si>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</si>
  <si>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</si>
  <si>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</si>
  <si>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</si>
  <si>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</si>
  <si>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</si>
  <si>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</si>
  <si>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</si>
  <si>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</si>
  <si>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</si>
  <si>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</si>
  <si>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</si>
  <si>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</si>
  <si>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</si>
  <si>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</si>
  <si>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</si>
  <si>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</si>
  <si>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</si>
  <si>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</si>
  <si>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</si>
  <si>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</si>
  <si>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</si>
  <si>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</si>
  <si>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</si>
  <si>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</si>
  <si>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</si>
  <si>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</si>
  <si>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</si>
  <si>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</si>
  <si>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</si>
  <si>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</si>
  <si>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</si>
  <si>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</si>
  <si>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</si>
  <si>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</si>
  <si>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</si>
  <si>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</si>
  <si>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</si>
  <si>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</si>
  <si>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</si>
  <si>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</si>
  <si>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</si>
  <si>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</si>
  <si>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</si>
  <si>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</si>
  <si>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</si>
  <si>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</si>
  <si>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</si>
  <si>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</si>
  <si>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</si>
  <si>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</si>
  <si>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</si>
  <si>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</si>
  <si>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</si>
  <si>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</si>
  <si>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</si>
  <si>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</si>
  <si>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</si>
  <si>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</si>
  <si>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</si>
  <si>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</si>
  <si>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</si>
  <si>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</si>
  <si>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</si>
  <si>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</si>
  <si>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</si>
  <si>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</si>
  <si>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</si>
  <si>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</si>
  <si>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</si>
  <si>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</si>
  <si>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</si>
  <si>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</si>
  <si>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</si>
  <si>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</si>
  <si>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</si>
  <si>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</si>
  <si>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</si>
  <si>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</si>
  <si>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</si>
  <si>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</si>
  <si>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</si>
  <si>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</si>
  <si>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</si>
  <si>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</si>
  <si>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</si>
  <si>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</si>
  <si>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</si>
  <si>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</si>
  <si>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</si>
  <si>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</si>
  <si>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</si>
  <si>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</si>
  <si>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</si>
  <si>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</si>
  <si>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</si>
  <si>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</si>
  <si>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</si>
  <si>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</si>
  <si>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</si>
  <si>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</si>
  <si>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</si>
  <si>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</si>
  <si>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</si>
  <si>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</si>
  <si>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</si>
  <si>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</si>
  <si>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</si>
  <si>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</si>
  <si>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</si>
  <si>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</si>
  <si>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</si>
  <si>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</si>
  <si>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</si>
  <si>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</si>
  <si>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</si>
  <si>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</si>
  <si>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</si>
  <si>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</si>
  <si>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</si>
  <si>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</si>
  <si>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</si>
  <si>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</si>
  <si>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</si>
  <si>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</si>
  <si>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</si>
  <si>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</si>
  <si>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</si>
  <si>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</si>
  <si>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</si>
  <si>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</si>
  <si>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</si>
  <si>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</si>
  <si>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</si>
  <si>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</si>
  <si>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</si>
  <si>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</si>
  <si>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</si>
  <si>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</si>
  <si>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</si>
  <si>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</si>
  <si>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</si>
  <si>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</si>
  <si>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</si>
  <si>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</si>
  <si>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</si>
  <si>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</si>
  <si>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</si>
  <si>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</si>
  <si>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</si>
  <si>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</si>
  <si>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</si>
  <si>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</si>
  <si>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</si>
  <si>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</si>
  <si>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</si>
  <si>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</si>
  <si>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</si>
  <si>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</si>
  <si>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</si>
  <si>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</si>
  <si>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</si>
  <si>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</si>
  <si>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</si>
  <si>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</si>
  <si>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</si>
  <si>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</si>
  <si>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</si>
  <si>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</si>
  <si>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</si>
  <si>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</si>
  <si>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</si>
  <si>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</si>
  <si>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</si>
  <si>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</si>
  <si>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</si>
  <si>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</si>
  <si>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</si>
  <si>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</si>
  <si>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</si>
  <si>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</si>
  <si>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</si>
  <si>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</si>
  <si>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</si>
  <si>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</si>
  <si>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</si>
  <si>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</si>
  <si>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</si>
  <si>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</si>
  <si>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</si>
  <si>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</si>
  <si>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</si>
  <si>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</si>
  <si>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</si>
  <si>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</si>
  <si>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</si>
  <si>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</si>
  <si>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</si>
  <si>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</si>
  <si>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</si>
  <si>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</si>
  <si>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</si>
  <si>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</si>
  <si>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</si>
  <si>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</si>
  <si>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</si>
  <si>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</si>
  <si>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</si>
  <si>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</si>
  <si>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</si>
  <si>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</si>
  <si>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</si>
  <si>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</si>
  <si>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</si>
  <si>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</si>
  <si>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</si>
  <si>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</si>
  <si>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</si>
  <si>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</si>
  <si>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</si>
  <si>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</si>
  <si>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</si>
  <si>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</si>
  <si>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</si>
  <si>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</si>
  <si>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</si>
  <si>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</si>
  <si>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</si>
  <si>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</si>
  <si>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</si>
  <si>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</si>
  <si>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</si>
  <si>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</si>
  <si>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</si>
  <si>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</si>
  <si>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</si>
  <si>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</si>
  <si>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</si>
  <si>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</si>
  <si>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</si>
  <si>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</si>
  <si>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</si>
  <si>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</si>
  <si>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</si>
  <si>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</si>
  <si>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</si>
  <si>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</si>
  <si>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</si>
  <si>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</si>
  <si>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</si>
  <si>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</si>
  <si>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</si>
  <si>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</si>
  <si>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</si>
  <si>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</si>
  <si>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</si>
  <si>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</si>
  <si>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</si>
  <si>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</si>
  <si>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</si>
  <si>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</si>
  <si>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</si>
  <si>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</si>
  <si>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</si>
  <si>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</si>
  <si>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</si>
  <si>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</si>
  <si>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</si>
  <si>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</si>
  <si>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</si>
  <si>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</si>
  <si>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</si>
  <si>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</si>
  <si>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</si>
  <si>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</si>
  <si>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</si>
  <si>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</si>
  <si>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</si>
  <si>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</si>
  <si>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</si>
  <si>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</si>
  <si>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</si>
  <si>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</si>
  <si>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</si>
  <si>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</si>
  <si>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</si>
  <si>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</si>
  <si>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</si>
  <si>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</si>
  <si>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</si>
  <si>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</si>
  <si>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</si>
  <si>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</si>
  <si>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</si>
  <si>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</si>
  <si>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</si>
  <si>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</si>
  <si>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</si>
  <si>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</si>
  <si>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</si>
  <si>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</si>
  <si>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</si>
  <si>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</si>
  <si>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</si>
  <si>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</si>
  <si>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</si>
  <si>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</si>
  <si>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</si>
  <si>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</si>
  <si>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</si>
  <si>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</si>
  <si>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</si>
  <si>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</si>
  <si>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</si>
  <si>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</si>
  <si>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</si>
  <si>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</si>
  <si>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</si>
  <si>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</si>
  <si>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</si>
  <si>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</si>
  <si>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</si>
  <si>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</si>
  <si>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</si>
  <si>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</si>
  <si>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</si>
  <si>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</si>
  <si>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</si>
  <si>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</si>
  <si>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</si>
  <si>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</si>
  <si>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</si>
  <si>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</si>
  <si>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</si>
  <si>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</si>
  <si>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</si>
  <si>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</si>
  <si>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</si>
  <si>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</si>
  <si>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</si>
  <si>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</si>
  <si>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</si>
  <si>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</si>
  <si>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</si>
  <si>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</si>
  <si>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</si>
  <si>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</si>
  <si>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</si>
  <si>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</si>
  <si>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</si>
  <si>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</si>
  <si>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</si>
  <si>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</si>
  <si>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</si>
  <si>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</si>
  <si>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</si>
  <si>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</si>
  <si>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</si>
  <si>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</si>
  <si>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</si>
  <si>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</si>
  <si>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</si>
  <si>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</si>
  <si>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</si>
  <si>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</si>
  <si>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</si>
  <si>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</si>
  <si>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</si>
  <si>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</si>
  <si>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</si>
  <si>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</si>
  <si>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</si>
  <si>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</si>
  <si>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</si>
  <si>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</si>
  <si>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</si>
  <si>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</si>
  <si>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</si>
  <si>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</si>
  <si>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</si>
  <si>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</si>
  <si>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</si>
  <si>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</si>
  <si>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</si>
  <si>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</si>
  <si>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</si>
  <si>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</si>
  <si>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</si>
  <si>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</si>
  <si>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</si>
  <si>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</si>
  <si>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</si>
  <si>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</si>
  <si>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</si>
  <si>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</si>
  <si>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</si>
  <si>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</si>
  <si>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</si>
  <si>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</si>
  <si>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</si>
  <si>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</si>
  <si>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</si>
  <si>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</si>
  <si>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</si>
  <si>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</si>
  <si>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</si>
  <si>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</si>
  <si>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</si>
  <si>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</si>
  <si>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</si>
  <si>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</si>
  <si>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</si>
  <si>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</si>
  <si>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</si>
  <si>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</si>
  <si>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</si>
  <si>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</si>
  <si>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</si>
  <si>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</si>
  <si>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</si>
  <si>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</si>
  <si>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</si>
  <si>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</si>
  <si>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</si>
  <si>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</si>
  <si>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</si>
  <si>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</si>
  <si>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</si>
  <si>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</si>
  <si>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</si>
  <si>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</si>
  <si>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</si>
  <si>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</si>
  <si>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</si>
  <si>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</si>
  <si>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</si>
  <si>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</si>
  <si>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</si>
  <si>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</si>
  <si>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</si>
  <si>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</si>
  <si>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</si>
  <si>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</si>
  <si>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</si>
  <si>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</si>
  <si>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</si>
  <si>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</si>
  <si>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</si>
  <si>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</si>
  <si>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</si>
  <si>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</si>
  <si>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</si>
  <si>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</si>
  <si>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</si>
  <si>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</si>
  <si>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</si>
  <si>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</si>
  <si>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</si>
  <si>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</si>
  <si>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</si>
  <si>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</si>
  <si>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</si>
  <si>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</si>
  <si>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</si>
  <si>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</si>
  <si>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</si>
  <si>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</si>
  <si>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</si>
  <si>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</si>
  <si>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</si>
  <si>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</si>
  <si>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</si>
  <si>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</si>
  <si>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</si>
  <si>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</si>
  <si>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</si>
  <si>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</si>
  <si>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</si>
  <si>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</si>
  <si>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</si>
  <si>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</si>
  <si>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</si>
  <si>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</si>
  <si>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</si>
  <si>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</si>
  <si>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</si>
  <si>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</si>
  <si>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</si>
  <si>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</si>
  <si>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</si>
  <si>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</si>
  <si>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</si>
  <si>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</si>
  <si>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</si>
  <si>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</si>
  <si>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</si>
  <si>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</si>
  <si>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</si>
  <si>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</si>
  <si>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</si>
  <si>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</si>
  <si>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</si>
  <si>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</si>
  <si>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</si>
  <si>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</si>
  <si>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</si>
  <si>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</si>
  <si>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</si>
  <si>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</si>
  <si>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</si>
  <si>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</si>
  <si>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</si>
  <si>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</si>
  <si>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</si>
  <si>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</si>
  <si>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</si>
  <si>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</si>
  <si>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</si>
  <si>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</si>
  <si>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</si>
  <si>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</si>
  <si>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</si>
  <si>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</si>
  <si>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</si>
  <si>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</si>
  <si>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</si>
  <si>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</si>
  <si>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</si>
  <si>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</si>
  <si>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</si>
  <si>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</si>
  <si>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</si>
  <si>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</si>
  <si>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</si>
  <si>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</si>
  <si>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</si>
  <si>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</si>
  <si>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</si>
  <si>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</si>
  <si>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</si>
  <si>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</si>
  <si>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</si>
  <si>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</si>
  <si>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</si>
  <si>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</si>
  <si>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</si>
  <si>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</si>
  <si>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</si>
  <si>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</si>
  <si>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</si>
  <si>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</si>
  <si>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</si>
  <si>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</si>
  <si>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</si>
  <si>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</si>
  <si>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</si>
  <si>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</si>
  <si>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</si>
  <si>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</si>
  <si>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</si>
  <si>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</si>
  <si>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</si>
  <si>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</si>
  <si>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</si>
  <si>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</si>
  <si>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</si>
  <si>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</si>
  <si>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</si>
  <si>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</si>
  <si>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</si>
  <si>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</si>
  <si>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</si>
  <si>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</si>
  <si>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</si>
  <si>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</si>
  <si>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</si>
  <si>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</si>
  <si>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</si>
  <si>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</si>
  <si>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</si>
  <si>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</si>
  <si>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</si>
  <si>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</si>
  <si>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</si>
  <si>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</si>
  <si>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</si>
  <si>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</si>
  <si>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</si>
  <si>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</si>
  <si>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</si>
  <si>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</si>
  <si>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</si>
  <si>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</si>
  <si>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</si>
  <si>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</si>
  <si>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</si>
  <si>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</si>
  <si>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</si>
  <si>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</si>
  <si>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</si>
  <si>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</si>
  <si>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</si>
  <si>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</si>
  <si>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</si>
  <si>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</si>
  <si>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</si>
  <si>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</si>
  <si>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</si>
  <si>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</si>
  <si>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</si>
  <si>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</si>
  <si>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</si>
  <si>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</si>
  <si>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</si>
  <si>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</si>
  <si>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</si>
  <si>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</si>
  <si>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</si>
  <si>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</si>
  <si>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</si>
  <si>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</si>
  <si>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</si>
  <si>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</si>
  <si>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</si>
  <si>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</si>
  <si>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</si>
  <si>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</si>
  <si>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</si>
  <si>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</si>
  <si>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</si>
  <si>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</si>
  <si>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</si>
  <si>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</si>
  <si>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</si>
  <si>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</si>
  <si>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</si>
  <si>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</si>
  <si>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</si>
  <si>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</si>
  <si>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</si>
  <si>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</si>
  <si>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</si>
  <si>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</si>
  <si>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</si>
  <si>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</si>
  <si>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</si>
  <si>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</si>
  <si>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</si>
  <si>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</si>
  <si>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</si>
  <si>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</si>
  <si>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</si>
  <si>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</si>
  <si>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</si>
  <si>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</si>
  <si>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</si>
  <si>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</si>
  <si>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</si>
  <si>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</si>
  <si>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</si>
  <si>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</si>
  <si>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</si>
  <si>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</si>
  <si>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</si>
  <si>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</si>
  <si>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</si>
  <si>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</si>
  <si>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</si>
  <si>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</si>
  <si>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</si>
  <si>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</si>
  <si>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</si>
  <si>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</si>
  <si>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</si>
  <si>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</si>
  <si>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</si>
  <si>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</si>
  <si>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</si>
  <si>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</si>
  <si>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</si>
  <si>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</si>
  <si>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</si>
  <si>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</si>
  <si>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</si>
  <si>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</si>
  <si>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</si>
  <si>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</si>
  <si>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</si>
  <si>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</si>
  <si>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</si>
  <si>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</si>
  <si>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</si>
  <si>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</si>
  <si>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</si>
  <si>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</si>
  <si>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</si>
  <si>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</si>
  <si>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</si>
  <si>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</si>
  <si>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</si>
  <si>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</si>
  <si>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</si>
  <si>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</si>
  <si>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</si>
  <si>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</si>
  <si>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</si>
  <si>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</si>
  <si>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</si>
  <si>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</si>
  <si>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</si>
  <si>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</si>
  <si>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</si>
  <si>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</si>
  <si>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</si>
  <si>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</si>
  <si>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</si>
  <si>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</si>
  <si>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</si>
  <si>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</si>
  <si>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</si>
  <si>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</si>
  <si>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</si>
  <si>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</si>
  <si>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</si>
  <si>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</si>
  <si>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</si>
  <si>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</si>
  <si>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</si>
  <si>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</si>
  <si>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</si>
  <si>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</si>
  <si>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</si>
  <si>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</si>
  <si>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</si>
  <si>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</si>
  <si>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</si>
  <si>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</si>
  <si>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</si>
  <si>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</si>
  <si>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</si>
  <si>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</si>
  <si>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</si>
  <si>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</si>
  <si>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</si>
  <si>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</si>
  <si>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</si>
  <si>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</si>
  <si>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</si>
  <si>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</si>
  <si>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</si>
  <si>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</si>
  <si>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</si>
  <si>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</si>
  <si>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</si>
  <si>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</si>
  <si>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</si>
  <si>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</si>
  <si>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</si>
  <si>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</si>
  <si>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</si>
  <si>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</si>
  <si>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</si>
  <si>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</si>
  <si>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</si>
  <si>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</si>
  <si>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</si>
  <si>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</si>
  <si>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</si>
  <si>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</si>
  <si>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</si>
  <si>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</si>
  <si>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</si>
  <si>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</si>
  <si>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</si>
  <si>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</si>
  <si>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</si>
  <si>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</si>
  <si>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</si>
  <si>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</si>
  <si>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</si>
  <si>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</si>
  <si>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</si>
  <si>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</si>
  <si>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</si>
  <si>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</si>
  <si>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</si>
  <si>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</si>
  <si>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</si>
  <si>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</si>
  <si>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</si>
  <si>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</si>
  <si>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</si>
  <si>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</si>
  <si>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</si>
  <si>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</si>
  <si>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</si>
  <si>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</si>
  <si>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</si>
  <si>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</si>
  <si>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</si>
  <si>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</si>
  <si>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</si>
  <si>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</si>
  <si>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</si>
  <si>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</si>
  <si>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</si>
  <si>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</si>
  <si>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</si>
  <si>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</si>
  <si>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</si>
  <si>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</si>
  <si>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</si>
  <si>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</si>
  <si>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</si>
  <si>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</si>
  <si>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</si>
  <si>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</si>
  <si>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</si>
  <si>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</si>
  <si>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</si>
  <si>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</si>
  <si>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</si>
  <si>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</si>
  <si>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</si>
  <si>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</si>
  <si>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</si>
  <si>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</si>
  <si>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</si>
  <si>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</si>
  <si>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</si>
  <si>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</si>
  <si>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</si>
  <si>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</si>
  <si>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</si>
  <si>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</si>
  <si>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</si>
  <si>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</si>
  <si>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</si>
  <si>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</si>
  <si>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</si>
  <si>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</si>
  <si>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</si>
  <si>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</si>
  <si>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</si>
  <si>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</si>
  <si>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</si>
  <si>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</si>
  <si>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</si>
  <si>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</si>
  <si>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</si>
  <si>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</si>
  <si>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</si>
  <si>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</si>
  <si>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</si>
  <si>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</si>
  <si>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</si>
  <si>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</si>
  <si>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</si>
  <si>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</si>
  <si>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</si>
  <si>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</si>
  <si>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</si>
  <si>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</si>
  <si>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</si>
  <si>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</si>
  <si>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</si>
  <si>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</si>
  <si>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</si>
  <si>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</si>
  <si>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</si>
  <si>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</si>
  <si>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</si>
  <si>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</si>
  <si>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</si>
  <si>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</si>
  <si>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</si>
  <si>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</si>
  <si>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</si>
  <si>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</si>
  <si>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</si>
  <si>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</si>
  <si>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</si>
  <si>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</si>
  <si>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</si>
  <si>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</si>
  <si>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</si>
  <si>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</si>
  <si>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</si>
  <si>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</si>
  <si>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</si>
  <si>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</si>
  <si>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</si>
  <si>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</si>
  <si>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</si>
  <si>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</si>
  <si>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</si>
  <si>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</si>
  <si>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</si>
  <si>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</si>
  <si>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</si>
  <si>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</si>
  <si>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</si>
  <si>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</si>
  <si>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</si>
  <si>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</si>
  <si>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</si>
  <si>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</si>
  <si>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</si>
  <si>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</si>
  <si>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</si>
  <si>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</si>
  <si>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</si>
  <si>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</si>
  <si>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</si>
  <si>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</si>
  <si>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</si>
  <si>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</si>
  <si>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</si>
  <si>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</si>
  <si>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</si>
  <si>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</si>
  <si>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</si>
  <si>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</si>
  <si>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</si>
  <si>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</si>
  <si>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</si>
  <si>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</si>
  <si>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</si>
  <si>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</si>
  <si>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</si>
  <si>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</si>
  <si>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</si>
  <si>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</si>
  <si>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</si>
  <si>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</si>
  <si>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</si>
  <si>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</si>
  <si>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</si>
  <si>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</si>
  <si>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</si>
  <si>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</si>
  <si>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</si>
  <si>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</si>
  <si>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</si>
  <si>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</si>
  <si>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</si>
  <si>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</si>
  <si>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</si>
  <si>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</si>
  <si>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</si>
  <si>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</si>
  <si>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</si>
  <si>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</si>
  <si>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</si>
  <si>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</si>
  <si>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</si>
  <si>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</si>
  <si>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</si>
  <si>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</si>
  <si>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</si>
  <si>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</si>
  <si>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</si>
  <si>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</si>
  <si>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</si>
  <si>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</si>
  <si>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</si>
  <si>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</si>
  <si>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</si>
  <si>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</si>
  <si>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</si>
  <si>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</si>
  <si>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</si>
  <si>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</si>
  <si>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</si>
  <si>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</si>
  <si>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</si>
  <si>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</si>
  <si>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</si>
  <si>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</si>
  <si>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</si>
  <si>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</si>
  <si>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</si>
  <si>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</si>
  <si>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</si>
  <si>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</si>
  <si>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</si>
  <si>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</si>
  <si>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</si>
  <si>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</si>
  <si>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</si>
  <si>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</si>
  <si>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</si>
  <si>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</si>
  <si>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</si>
  <si>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</si>
  <si>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</si>
  <si>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</si>
  <si>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</si>
  <si>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</si>
  <si>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</si>
  <si>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</si>
  <si>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</si>
  <si>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</si>
  <si>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</si>
  <si>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</si>
  <si>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</si>
  <si>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</si>
  <si>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</si>
  <si>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</si>
  <si>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</si>
  <si>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</si>
  <si>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</si>
  <si>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</si>
  <si>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</si>
  <si>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</si>
  <si>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</si>
  <si>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</si>
  <si>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</si>
  <si>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</si>
  <si>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</si>
  <si>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</si>
  <si>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</si>
  <si>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</si>
  <si>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</si>
  <si>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</si>
  <si>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</si>
  <si>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</si>
  <si>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</si>
  <si>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</si>
  <si>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</si>
  <si>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</si>
  <si>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</si>
  <si>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</si>
  <si>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</si>
  <si>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</si>
  <si>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</si>
  <si>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</si>
  <si>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</si>
  <si>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</si>
  <si>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</si>
  <si>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</si>
  <si>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</si>
  <si>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</si>
  <si>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</si>
  <si>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</si>
  <si>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</si>
  <si>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</si>
  <si>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</si>
  <si>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</si>
  <si>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</si>
  <si>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</si>
  <si>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</si>
  <si>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</si>
  <si>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</si>
  <si>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</si>
  <si>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</si>
  <si>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</si>
  <si>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</si>
  <si>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</si>
  <si>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</si>
  <si>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</si>
  <si>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</si>
  <si>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</si>
  <si>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</si>
  <si>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</si>
  <si>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</si>
  <si>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</si>
  <si>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</si>
  <si>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</si>
  <si>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</si>
  <si>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</si>
  <si>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</si>
  <si>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</si>
  <si>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</si>
  <si>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</si>
  <si>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</si>
  <si>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</si>
  <si>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</si>
  <si>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</si>
  <si>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</si>
  <si>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</si>
  <si>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</si>
  <si>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</si>
  <si>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</si>
  <si>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</si>
  <si>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</si>
  <si>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</si>
  <si>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</si>
  <si>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</si>
  <si>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</si>
  <si>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</si>
  <si>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</si>
  <si>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</si>
  <si>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</si>
  <si>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</si>
  <si>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</si>
  <si>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</si>
  <si>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</si>
  <si>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</si>
  <si>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</si>
  <si>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</si>
  <si>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</si>
  <si>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</si>
  <si>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</si>
  <si>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</si>
  <si>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</si>
  <si>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</si>
  <si>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</si>
  <si>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</si>
  <si>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</si>
  <si>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</si>
  <si>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</si>
  <si>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</si>
  <si>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</si>
  <si>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</si>
  <si>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</si>
  <si>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</si>
  <si>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</si>
  <si>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</si>
  <si>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</si>
  <si>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</si>
  <si>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</si>
  <si>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</si>
  <si>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</si>
  <si>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</si>
  <si>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</si>
  <si>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</si>
  <si>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</si>
  <si>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</si>
  <si>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</si>
  <si>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</si>
  <si>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</si>
  <si>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</si>
  <si>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</si>
  <si>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</si>
  <si>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</si>
  <si>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</si>
  <si>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</si>
  <si>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</si>
  <si>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</si>
  <si>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</si>
  <si>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</si>
  <si>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</si>
  <si>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</si>
  <si>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</si>
  <si>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</si>
  <si>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</si>
  <si>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</si>
  <si>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</si>
  <si>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</si>
  <si>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</si>
  <si>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</si>
  <si>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</si>
  <si>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</si>
  <si>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</si>
  <si>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</si>
  <si>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</si>
  <si>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</si>
  <si>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</si>
  <si>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</si>
  <si>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</si>
  <si>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</si>
  <si>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</si>
  <si>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</si>
  <si>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</si>
  <si>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</si>
  <si>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</si>
  <si>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</si>
  <si>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</si>
  <si>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</si>
  <si>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</si>
  <si>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</si>
  <si>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</si>
  <si>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</si>
  <si>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</si>
  <si>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</si>
  <si>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</si>
  <si>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</si>
  <si>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</si>
  <si>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</si>
  <si>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</si>
  <si>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</si>
  <si>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</si>
  <si>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</si>
  <si>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</si>
  <si>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</si>
  <si>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</si>
  <si>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</si>
  <si>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</si>
  <si>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</si>
  <si>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</si>
  <si>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</si>
  <si>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</si>
  <si>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</si>
  <si>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</si>
  <si>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</si>
  <si>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</si>
  <si>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</si>
  <si>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</si>
  <si>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</si>
  <si>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</si>
  <si>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</si>
  <si>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</si>
  <si>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</si>
  <si>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</si>
  <si>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</si>
  <si>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</si>
  <si>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</si>
  <si>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</si>
  <si>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</si>
  <si>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</si>
  <si>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</si>
  <si>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</si>
  <si>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</si>
  <si>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</si>
  <si>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</si>
  <si>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</si>
  <si>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</si>
  <si>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</si>
  <si>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</si>
  <si>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</si>
  <si>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</si>
  <si>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</si>
  <si>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</si>
  <si>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</si>
  <si>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</si>
  <si>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</si>
  <si>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</si>
  <si>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</si>
  <si>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</si>
  <si>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</si>
  <si>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</si>
  <si>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</si>
  <si>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</si>
  <si>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</si>
  <si>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</si>
  <si>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</si>
  <si>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</si>
  <si>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</si>
  <si>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</si>
  <si>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</si>
  <si>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</si>
  <si>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</si>
  <si>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</si>
  <si>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</si>
  <si>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</si>
  <si>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</si>
  <si>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</si>
  <si>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</si>
  <si>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</si>
  <si>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</si>
  <si>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</si>
  <si>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</si>
  <si>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</si>
  <si>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</si>
  <si>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</si>
  <si>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</si>
  <si>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</si>
  <si>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</si>
  <si>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</si>
  <si>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</si>
  <si>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</si>
  <si>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</si>
  <si>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</si>
  <si>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</si>
  <si>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</si>
  <si>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</si>
  <si>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</si>
  <si>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</si>
  <si>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</si>
  <si>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</si>
  <si>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</si>
  <si>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</si>
  <si>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</si>
  <si>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</si>
  <si>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</si>
  <si>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</si>
  <si>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</si>
  <si>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</si>
  <si>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</si>
  <si>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</si>
  <si>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</si>
  <si>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</si>
  <si>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</si>
  <si>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</si>
  <si>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</si>
  <si>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</si>
  <si>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</si>
  <si>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</si>
  <si>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</si>
  <si>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</si>
  <si>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</si>
  <si>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</si>
  <si>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</si>
  <si>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</si>
  <si>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</si>
  <si>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</si>
  <si>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</si>
  <si>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</si>
  <si>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</si>
  <si>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</si>
  <si>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</si>
  <si>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</si>
  <si>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</si>
  <si>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</si>
  <si>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</si>
  <si>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</si>
  <si>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</si>
  <si>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</si>
  <si>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</si>
  <si>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</si>
  <si>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</si>
  <si>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</si>
  <si>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</si>
  <si>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</si>
  <si>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</si>
  <si>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</si>
  <si>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</si>
  <si>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</si>
  <si>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</si>
  <si>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</si>
  <si>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</si>
  <si>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</si>
  <si>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</si>
  <si>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</si>
  <si>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</si>
  <si>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</si>
  <si>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</si>
  <si>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</si>
  <si>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</si>
  <si>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</si>
  <si>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</si>
  <si>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</si>
  <si>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</si>
  <si>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</si>
  <si>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</si>
  <si>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</si>
  <si>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</si>
  <si>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</si>
  <si>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</si>
  <si>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</si>
  <si>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</si>
  <si>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</si>
  <si>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</si>
  <si>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</si>
  <si>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</si>
  <si>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</si>
  <si>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</si>
  <si>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</si>
  <si>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</si>
  <si>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</si>
  <si>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</si>
  <si>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</si>
  <si>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</si>
  <si>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</si>
  <si>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</si>
  <si>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</si>
  <si>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</si>
  <si>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</si>
  <si>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</si>
  <si>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</si>
  <si>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</si>
  <si>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</si>
  <si>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</si>
  <si>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</si>
  <si>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</si>
  <si>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</si>
  <si>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</si>
  <si>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</si>
  <si>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</si>
  <si>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</si>
  <si>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</si>
  <si>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</si>
  <si>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</si>
  <si>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</si>
  <si>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</si>
  <si>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</si>
  <si>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</si>
  <si>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</si>
  <si>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</si>
  <si>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</si>
  <si>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</si>
  <si>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</si>
  <si>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</si>
  <si>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</si>
  <si>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</si>
  <si>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</si>
  <si>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</si>
  <si>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</si>
  <si>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</si>
  <si>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</si>
  <si>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</si>
  <si>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</si>
  <si>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</si>
  <si>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</si>
  <si>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</si>
  <si>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</si>
  <si>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</si>
  <si>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</si>
  <si>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</si>
  <si>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</si>
  <si>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</si>
  <si>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</si>
  <si>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</si>
  <si>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</si>
  <si>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</si>
  <si>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</si>
  <si>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</si>
  <si>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</si>
  <si>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</si>
  <si>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</si>
  <si>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</si>
  <si>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</si>
  <si>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</si>
  <si>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</si>
  <si>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</si>
  <si>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</si>
  <si>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</si>
  <si>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</si>
  <si>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</si>
  <si>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</si>
  <si>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</si>
  <si>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</si>
  <si>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</si>
  <si>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</si>
  <si>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</si>
  <si>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</si>
  <si>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</si>
  <si>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</si>
  <si>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</si>
  <si>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</si>
  <si>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</si>
  <si>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</si>
  <si>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</si>
  <si>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</si>
  <si>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</si>
  <si>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</si>
  <si>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</si>
  <si>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</si>
  <si>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</si>
  <si>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</si>
  <si>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</si>
  <si>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</si>
  <si>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</si>
  <si>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</si>
  <si>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</si>
  <si>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</si>
  <si>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</si>
  <si>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</si>
  <si>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</si>
  <si>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</si>
  <si>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</si>
  <si>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</si>
  <si>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</si>
  <si>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</si>
  <si>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</si>
  <si>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</si>
  <si>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</si>
  <si>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</si>
  <si>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</si>
  <si>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</si>
  <si>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</si>
  <si>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</si>
  <si>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</si>
  <si>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</si>
  <si>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</si>
  <si>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</si>
  <si>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</si>
  <si>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</si>
  <si>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</si>
  <si>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</si>
  <si>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</si>
  <si>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</si>
  <si>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</si>
  <si>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</si>
  <si>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</si>
  <si>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</si>
  <si>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</si>
  <si>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</si>
  <si>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</si>
  <si>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</si>
  <si>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</si>
  <si>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</si>
  <si>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</si>
  <si>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</si>
  <si>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</si>
  <si>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</si>
  <si>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</si>
  <si>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</si>
  <si>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</si>
  <si>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</si>
  <si>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</si>
  <si>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</si>
  <si>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</si>
  <si>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</si>
  <si>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</si>
  <si>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</si>
  <si>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</si>
  <si>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</si>
  <si>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</si>
  <si>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</si>
  <si>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</si>
  <si>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</si>
  <si>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</si>
  <si>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</si>
  <si>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</si>
  <si>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</si>
  <si>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</si>
  <si>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</si>
  <si>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</si>
  <si>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</si>
  <si>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</si>
  <si>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</si>
  <si>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</si>
  <si>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</si>
  <si>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</si>
  <si>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</si>
  <si>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</si>
  <si>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</si>
  <si>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</si>
  <si>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</si>
  <si>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</si>
  <si>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</si>
  <si>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</si>
  <si>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</si>
  <si>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</si>
  <si>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</si>
  <si>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</si>
  <si>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</si>
  <si>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</si>
  <si>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</si>
  <si>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</si>
  <si>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</si>
  <si>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</si>
  <si>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</si>
  <si>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</si>
  <si>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</si>
  <si>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</si>
  <si>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</si>
  <si>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</si>
  <si>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</si>
  <si>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</si>
  <si>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</si>
  <si>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</si>
  <si>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</si>
  <si>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</si>
  <si>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</si>
  <si>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</si>
  <si>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</si>
  <si>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</si>
  <si>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</si>
  <si>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</si>
  <si>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</si>
  <si>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</si>
  <si>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</si>
  <si>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</si>
  <si>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</si>
  <si>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</si>
  <si>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</si>
  <si>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</si>
  <si>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</si>
  <si>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</si>
  <si>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</si>
  <si>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</si>
  <si>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</si>
  <si>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</si>
  <si>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</si>
  <si>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</si>
  <si>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</si>
  <si>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</si>
  <si>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</si>
  <si>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</si>
  <si>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</si>
  <si>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</si>
  <si>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</si>
  <si>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</si>
  <si>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</si>
  <si>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</si>
  <si>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</si>
  <si>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</si>
  <si>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</si>
  <si>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</si>
  <si>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</si>
  <si>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</si>
  <si>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</si>
  <si>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</si>
  <si>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</si>
  <si>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</si>
  <si>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</si>
  <si>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</si>
  <si>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</si>
  <si>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</si>
  <si>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</si>
  <si>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</si>
  <si>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</si>
  <si>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</si>
  <si>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</si>
  <si>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</si>
  <si>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</si>
  <si>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</si>
  <si>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</si>
  <si>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</si>
  <si>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</si>
  <si>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</si>
  <si>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</si>
  <si>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</si>
  <si>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</si>
  <si>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</si>
  <si>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</si>
  <si>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</si>
  <si>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</si>
  <si>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</si>
  <si>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</si>
  <si>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</si>
  <si>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</si>
  <si>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</si>
  <si>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</si>
  <si>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</si>
  <si>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</si>
  <si>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</si>
  <si>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</si>
  <si>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</si>
  <si>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</si>
  <si>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</si>
  <si>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</si>
  <si>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</si>
  <si>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</si>
  <si>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</si>
  <si>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</si>
  <si>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</si>
  <si>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</si>
  <si>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</si>
  <si>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</si>
  <si>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</si>
  <si>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</si>
  <si>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</si>
  <si>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</si>
  <si>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</si>
  <si>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</si>
  <si>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</si>
  <si>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</si>
  <si>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</si>
  <si>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</si>
  <si>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</si>
  <si>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</si>
  <si>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</si>
  <si>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</si>
  <si>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</si>
  <si>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</si>
  <si>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</si>
  <si>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</si>
  <si>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</si>
  <si>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</si>
  <si>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</si>
  <si>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</si>
  <si>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</si>
  <si>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</si>
  <si>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</si>
  <si>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</si>
  <si>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</si>
  <si>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</si>
  <si>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</si>
  <si>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</si>
  <si>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</si>
  <si>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</si>
  <si>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</si>
  <si>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</si>
  <si>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</si>
  <si>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</si>
  <si>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</si>
  <si>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</si>
  <si>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</si>
  <si>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</si>
  <si>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</si>
  <si>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</si>
  <si>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</si>
  <si>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</si>
  <si>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</si>
  <si>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</si>
  <si>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</si>
  <si>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</si>
  <si>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</si>
  <si>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</si>
  <si>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</si>
  <si>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</si>
  <si>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</si>
  <si>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</si>
  <si>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</si>
  <si>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</si>
  <si>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</si>
  <si>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</si>
  <si>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</si>
  <si>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</si>
  <si>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</si>
  <si>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</si>
  <si>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</si>
  <si>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</si>
  <si>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</si>
  <si>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</si>
  <si>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</si>
  <si>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</si>
  <si>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</si>
  <si>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</si>
  <si>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</si>
  <si>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</si>
  <si>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</si>
  <si>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</si>
  <si>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</si>
  <si>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</si>
  <si>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</si>
  <si>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</si>
  <si>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</si>
  <si>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</si>
  <si>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</si>
  <si>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</si>
  <si>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</si>
  <si>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</si>
  <si>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</si>
  <si>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</si>
  <si>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</si>
  <si>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</si>
  <si>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</si>
  <si>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</si>
  <si>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</si>
  <si>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</si>
  <si>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</si>
  <si>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</si>
  <si>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</si>
  <si>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</si>
  <si>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</si>
  <si>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</si>
  <si>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</si>
  <si>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</si>
  <si>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</si>
  <si>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</si>
  <si>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</si>
  <si>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</si>
  <si>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</si>
  <si>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</si>
  <si>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</si>
  <si>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</si>
  <si>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</si>
  <si>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</si>
  <si>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</si>
  <si>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</si>
  <si>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</si>
  <si>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</si>
  <si>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</si>
  <si>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</si>
  <si>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</si>
  <si>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</si>
  <si>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</si>
  <si>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</si>
  <si>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</si>
  <si>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</si>
  <si>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</si>
  <si>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</si>
  <si>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</si>
  <si>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</si>
  <si>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</si>
  <si>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</si>
  <si>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</si>
  <si>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</si>
  <si>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</si>
  <si>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</si>
  <si>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</si>
  <si>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</si>
  <si>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</si>
  <si>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</si>
  <si>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</si>
  <si>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</si>
  <si>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</si>
  <si>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</si>
  <si>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</si>
  <si>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</si>
  <si>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</si>
  <si>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</si>
  <si>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</si>
  <si>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</si>
  <si>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</si>
  <si>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</si>
  <si>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</si>
  <si>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</si>
  <si>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</si>
  <si>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</si>
  <si>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</si>
  <si>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</si>
  <si>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</si>
  <si>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</si>
  <si>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</si>
  <si>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</si>
  <si>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</si>
  <si>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</si>
  <si>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</si>
  <si>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</si>
  <si>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</si>
  <si>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</si>
  <si>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</si>
  <si>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</si>
  <si>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</si>
  <si>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</si>
  <si>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</si>
  <si>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</si>
  <si>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</si>
  <si>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</si>
  <si>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</si>
  <si>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</si>
  <si>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</si>
  <si>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</si>
  <si>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</si>
  <si>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</si>
  <si>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</si>
  <si>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</si>
  <si>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</si>
  <si>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</si>
  <si>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</si>
  <si>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</si>
  <si>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</si>
  <si>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</si>
  <si>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</si>
  <si>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</si>
  <si>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</si>
  <si>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</si>
  <si>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</si>
  <si>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</si>
  <si>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</si>
  <si>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</si>
  <si>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</si>
  <si>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</si>
  <si>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</si>
  <si>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</si>
  <si>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</si>
  <si>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</si>
  <si>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</si>
  <si>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</si>
  <si>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</si>
  <si>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</si>
  <si>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</si>
  <si>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</si>
  <si>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</si>
  <si>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</si>
  <si>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</si>
  <si>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</si>
  <si>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</si>
  <si>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</si>
  <si>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</si>
  <si>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</si>
  <si>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</si>
  <si>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</si>
  <si>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</si>
  <si>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</si>
  <si>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</si>
  <si>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</si>
  <si>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</si>
  <si>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</si>
  <si>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</si>
  <si>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</si>
  <si>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</si>
  <si>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</si>
  <si>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</si>
  <si>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</si>
  <si>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</si>
  <si>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</si>
  <si>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</si>
  <si>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</si>
  <si>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</si>
  <si>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</si>
  <si>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</si>
  <si>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</si>
  <si>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</si>
  <si>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</si>
  <si>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</si>
  <si>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</si>
  <si>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</si>
  <si>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</si>
  <si>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</si>
  <si>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</si>
  <si>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</si>
  <si>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</si>
  <si>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</si>
  <si>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</si>
  <si>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</si>
  <si>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</si>
  <si>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</si>
  <si>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</si>
  <si>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</si>
  <si>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</si>
  <si>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</si>
  <si>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</si>
  <si>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</si>
  <si>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</si>
  <si>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</si>
  <si>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</si>
  <si>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</si>
  <si>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</si>
  <si>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</si>
  <si>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</si>
  <si>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</si>
  <si>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</si>
  <si>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</si>
  <si>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</si>
  <si>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</si>
  <si>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</si>
  <si>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</si>
  <si>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</si>
  <si>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</si>
  <si>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</si>
  <si>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</si>
  <si>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</si>
  <si>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</si>
  <si>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</si>
  <si>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</si>
  <si>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</si>
  <si>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</si>
  <si>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</si>
  <si>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</si>
  <si>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</si>
  <si>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</si>
  <si>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</si>
  <si>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</si>
  <si>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</si>
  <si>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</si>
  <si>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</si>
  <si>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</si>
  <si>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</si>
  <si>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</si>
  <si>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</si>
  <si>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</si>
  <si>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</si>
  <si>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</si>
  <si>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</si>
  <si>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</si>
  <si>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</si>
  <si>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</si>
  <si>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</si>
  <si>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</si>
  <si>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</si>
  <si>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</si>
  <si>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</si>
  <si>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</si>
  <si>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</si>
  <si>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</si>
  <si>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</si>
  <si>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</si>
  <si>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</si>
  <si>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</si>
  <si>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</si>
  <si>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</si>
  <si>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</si>
  <si>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</si>
  <si>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</si>
  <si>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</si>
  <si>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</si>
  <si>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</si>
  <si>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</si>
  <si>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</si>
  <si>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</si>
  <si>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</si>
  <si>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</si>
  <si>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</si>
  <si>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</si>
  <si>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</si>
  <si>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</si>
  <si>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</si>
  <si>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</si>
  <si>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</si>
  <si>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</si>
  <si>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</si>
  <si>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</si>
  <si>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</si>
  <si>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</si>
  <si>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</si>
  <si>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</si>
  <si>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</si>
  <si>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</si>
  <si>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</si>
  <si>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</si>
  <si>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</si>
  <si>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</si>
  <si>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</si>
  <si>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</si>
  <si>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</si>
  <si>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</si>
  <si>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</si>
  <si>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</si>
  <si>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</si>
  <si>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</si>
  <si>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</si>
  <si>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</si>
  <si>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</si>
  <si>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</si>
  <si>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</si>
  <si>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</si>
  <si>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</si>
  <si>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</si>
  <si>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</si>
  <si>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</si>
  <si>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</si>
  <si>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</si>
  <si>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</si>
  <si>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</si>
  <si>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</si>
  <si>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</si>
  <si>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</si>
  <si>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</si>
  <si>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</si>
  <si>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</si>
  <si>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</si>
  <si>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</si>
  <si>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</si>
  <si>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</si>
  <si>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</si>
  <si>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</si>
  <si>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</si>
  <si>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</si>
  <si>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</si>
  <si>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</si>
  <si>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</si>
  <si>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</si>
  <si>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</si>
  <si>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</si>
  <si>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</si>
  <si>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</si>
  <si>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</si>
  <si>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</si>
  <si>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</si>
  <si>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</si>
  <si>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</si>
  <si>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</si>
  <si>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</si>
  <si>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</si>
  <si>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</si>
  <si>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</si>
  <si>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</si>
  <si>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</si>
  <si>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</si>
  <si>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</si>
  <si>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</si>
  <si>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</si>
  <si>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</si>
  <si>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</si>
  <si>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</si>
  <si>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</si>
  <si>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</si>
  <si>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</si>
  <si>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</si>
  <si>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</si>
  <si>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</si>
  <si>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</si>
  <si>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</si>
  <si>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</si>
  <si>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</si>
  <si>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</si>
  <si>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</si>
  <si>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</si>
  <si>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</si>
  <si>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</si>
  <si>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</si>
  <si>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</si>
  <si>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</si>
  <si>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</si>
  <si>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</si>
  <si>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</si>
  <si>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</si>
  <si>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</si>
  <si>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</si>
  <si>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</si>
  <si>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</si>
  <si>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</si>
  <si>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</si>
  <si>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</si>
  <si>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</si>
  <si>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</si>
  <si>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</si>
  <si>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</si>
  <si>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</si>
  <si>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</si>
  <si>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</si>
  <si>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</si>
  <si>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</si>
  <si>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</si>
  <si>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</si>
  <si>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</si>
  <si>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</si>
  <si>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</si>
  <si>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</si>
  <si>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</si>
  <si>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</si>
  <si>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</si>
  <si>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</si>
  <si>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</si>
  <si>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</si>
  <si>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</si>
  <si>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</si>
  <si>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</si>
  <si>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</si>
  <si>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</si>
  <si>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</si>
  <si>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</si>
  <si>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</si>
  <si>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</si>
  <si>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</si>
  <si>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</si>
  <si>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</si>
  <si>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</si>
  <si>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</si>
  <si>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</si>
  <si>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</si>
  <si>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</si>
  <si>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</si>
  <si>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</si>
  <si>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</si>
  <si>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</si>
  <si>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</si>
  <si>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</si>
  <si>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</si>
  <si>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</si>
  <si>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</si>
  <si>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</si>
  <si>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</si>
  <si>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</si>
  <si>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</si>
  <si>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</si>
  <si>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</si>
  <si>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</si>
  <si>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</si>
  <si>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</si>
  <si>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</si>
  <si>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</si>
  <si>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</si>
  <si>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</si>
  <si>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</si>
  <si>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</si>
  <si>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</si>
  <si>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</si>
  <si>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</si>
  <si>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</si>
  <si>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</si>
  <si>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</si>
  <si>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</si>
  <si>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</si>
  <si>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</si>
  <si>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</si>
  <si>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</si>
  <si>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</si>
  <si>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</si>
  <si>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</si>
  <si>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</si>
  <si>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</si>
  <si>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</si>
  <si>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</si>
  <si>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</si>
  <si>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</si>
  <si>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</si>
  <si>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</si>
  <si>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</si>
  <si>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</si>
  <si>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</si>
  <si>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</si>
  <si>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</si>
  <si>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</si>
  <si>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</si>
  <si>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</si>
  <si>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</si>
  <si>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</si>
  <si>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</si>
  <si>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</si>
  <si>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</si>
  <si>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</si>
  <si>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</si>
  <si>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</si>
  <si>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</si>
  <si>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</si>
  <si>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</si>
  <si>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</si>
  <si>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</si>
  <si>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</si>
  <si>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</si>
  <si>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</si>
  <si>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</si>
  <si>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</si>
  <si>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</si>
  <si>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</si>
  <si>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</si>
  <si>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</si>
  <si>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</si>
  <si>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</si>
  <si>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</si>
  <si>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</si>
  <si>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</si>
  <si>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</si>
  <si>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</si>
  <si>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</si>
  <si>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</si>
  <si>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</si>
  <si>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</si>
  <si>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</si>
  <si>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</si>
  <si>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</si>
  <si>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</si>
  <si>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</si>
  <si>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</si>
  <si>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</si>
  <si>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</si>
  <si>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</si>
  <si>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</si>
  <si>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</si>
  <si>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</si>
  <si>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</si>
  <si>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</si>
  <si>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</si>
  <si>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</si>
  <si>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</si>
  <si>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</si>
  <si>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</si>
  <si>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</si>
  <si>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</si>
  <si>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</si>
  <si>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</si>
  <si>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</si>
  <si>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</si>
  <si>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</si>
  <si>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</si>
  <si>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</si>
  <si>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</si>
  <si>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</si>
  <si>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</si>
  <si>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</si>
  <si>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</si>
  <si>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</si>
  <si>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</si>
  <si>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</si>
  <si>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</si>
  <si>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</si>
  <si>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</si>
  <si>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</si>
  <si>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</si>
  <si>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</si>
  <si>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</si>
  <si>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</si>
  <si>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</si>
  <si>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</si>
  <si>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</si>
  <si>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</si>
  <si>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</si>
  <si>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</si>
  <si>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</si>
  <si>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</si>
  <si>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</si>
  <si>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</si>
  <si>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</si>
  <si>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</si>
  <si>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</si>
  <si>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</si>
  <si>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</si>
  <si>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</si>
  <si>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</si>
  <si>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</si>
  <si>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</si>
  <si>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</si>
  <si>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</si>
  <si>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</si>
  <si>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</si>
  <si>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</si>
  <si>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</si>
  <si>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</si>
  <si>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</si>
  <si>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</si>
  <si>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</si>
  <si>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</si>
  <si>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</si>
  <si>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</si>
  <si>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</si>
  <si>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</si>
  <si>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</si>
  <si>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</si>
  <si>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</si>
  <si>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</si>
  <si>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</si>
  <si>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</si>
  <si>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</si>
  <si>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</si>
  <si>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</si>
  <si>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</si>
  <si>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</si>
  <si>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</si>
  <si>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</si>
  <si>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</si>
  <si>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</si>
  <si>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</si>
  <si>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</si>
  <si>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</si>
  <si>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</si>
  <si>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</si>
  <si>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</si>
  <si>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</si>
  <si>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</si>
  <si>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</si>
  <si>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</si>
  <si>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</si>
  <si>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</si>
  <si>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</si>
  <si>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</si>
  <si>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</si>
  <si>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</si>
  <si>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</si>
  <si>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</si>
  <si>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</si>
  <si>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</si>
  <si>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</si>
  <si>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</si>
  <si>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</si>
  <si>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</si>
  <si>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</si>
  <si>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</si>
  <si>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</si>
  <si>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</si>
  <si>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</si>
  <si>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</si>
  <si>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</si>
  <si>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</si>
  <si>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</si>
  <si>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</si>
  <si>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</si>
  <si>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</si>
  <si>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</si>
  <si>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</si>
  <si>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</si>
  <si>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</si>
  <si>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</si>
  <si>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</si>
  <si>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</si>
  <si>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</si>
  <si>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</si>
  <si>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</si>
  <si>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</si>
  <si>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</si>
  <si>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</si>
  <si>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</si>
  <si>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</si>
  <si>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</si>
  <si>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</si>
  <si>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</si>
  <si>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</si>
  <si>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</si>
  <si>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</si>
  <si>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</si>
  <si>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</si>
  <si>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</si>
  <si>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</si>
  <si>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</si>
  <si>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</si>
  <si>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</si>
  <si>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</si>
  <si>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</si>
  <si>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</si>
  <si>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</si>
  <si>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</si>
  <si>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</si>
  <si>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</si>
  <si>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</si>
  <si>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</si>
  <si>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</si>
  <si>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</si>
  <si>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</si>
  <si>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</si>
  <si>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</si>
  <si>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</si>
  <si>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</si>
  <si>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</si>
  <si>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</si>
  <si>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</si>
  <si>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</si>
  <si>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</si>
  <si>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</si>
  <si>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</si>
  <si>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</si>
  <si>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</si>
  <si>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</si>
  <si>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</si>
  <si>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</si>
  <si>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</si>
  <si>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</si>
  <si>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</si>
  <si>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</si>
  <si>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</si>
  <si>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</si>
  <si>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</si>
  <si>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</si>
  <si>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</si>
  <si>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</si>
  <si>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</si>
  <si>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</si>
  <si>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</si>
  <si>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</si>
  <si>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</si>
  <si>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</si>
  <si>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</si>
  <si>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</si>
  <si>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</si>
  <si>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</si>
  <si>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</si>
  <si>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</si>
  <si>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</si>
  <si>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</si>
  <si>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</si>
  <si>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</si>
  <si>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</si>
  <si>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</si>
  <si>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</si>
  <si>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</si>
  <si>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</si>
  <si>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</si>
  <si>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</si>
  <si>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</si>
  <si>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</si>
  <si>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</si>
  <si>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</si>
  <si>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</si>
  <si>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</si>
  <si>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</si>
  <si>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</si>
  <si>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</si>
  <si>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</si>
  <si>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</si>
  <si>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</si>
  <si>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</si>
  <si>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</si>
  <si>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</si>
  <si>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</si>
  <si>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</si>
  <si>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</si>
  <si>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</si>
  <si>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</si>
  <si>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</si>
  <si>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</si>
  <si>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</si>
  <si>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</si>
  <si>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</si>
  <si>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</si>
  <si>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</si>
  <si>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</si>
  <si>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</si>
  <si>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</si>
  <si>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</si>
  <si>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</si>
  <si>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</si>
  <si>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</si>
  <si>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</si>
  <si>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</si>
  <si>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</si>
  <si>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</si>
  <si>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</si>
  <si>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</si>
  <si>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</si>
  <si>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</si>
  <si>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</si>
  <si>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</si>
  <si>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</si>
  <si>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</si>
  <si>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</si>
  <si>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</si>
  <si>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</si>
  <si>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</si>
  <si>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</si>
  <si>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</si>
  <si>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</si>
  <si>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</si>
  <si>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</si>
  <si>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</si>
  <si>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</si>
  <si>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</si>
  <si>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</si>
  <si>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</si>
  <si>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</si>
  <si>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</si>
  <si>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</si>
  <si>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</si>
  <si>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</si>
  <si>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</si>
  <si>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</si>
  <si>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</si>
  <si>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</si>
  <si>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</si>
  <si>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</si>
  <si>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</si>
  <si>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</si>
  <si>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</si>
  <si>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</si>
  <si>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</si>
  <si>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</si>
  <si>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</si>
  <si>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</si>
  <si>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</si>
  <si>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</si>
  <si>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</si>
  <si>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</si>
  <si>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</si>
  <si>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</si>
  <si>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</si>
  <si>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</si>
  <si>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</si>
  <si>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</si>
  <si>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</si>
  <si>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</si>
  <si>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</si>
  <si>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</si>
  <si>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</si>
  <si>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</si>
  <si>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</si>
  <si>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</si>
  <si>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</si>
  <si>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</si>
  <si>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</si>
  <si>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</si>
  <si>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</si>
  <si>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</si>
  <si>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</si>
  <si>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</si>
  <si>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</si>
  <si>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</si>
  <si>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</si>
  <si>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</si>
  <si>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</si>
  <si>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</si>
  <si>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</si>
  <si>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</si>
  <si>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</si>
  <si>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</si>
  <si>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</si>
  <si>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</si>
  <si>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</si>
  <si>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</si>
  <si>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</si>
  <si>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</si>
  <si>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</si>
  <si>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</si>
  <si>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</si>
  <si>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</si>
  <si>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</si>
  <si>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</si>
  <si>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</si>
  <si>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</si>
  <si>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</si>
  <si>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</si>
  <si>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</si>
  <si>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</si>
  <si>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</si>
  <si>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</si>
  <si>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</si>
  <si>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</si>
  <si>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</si>
  <si>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</si>
  <si>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</si>
  <si>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</si>
  <si>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</si>
  <si>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</si>
  <si>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</si>
  <si>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</si>
  <si>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</si>
  <si>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</si>
  <si>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</si>
  <si>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</si>
  <si>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</si>
  <si>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</si>
  <si>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</si>
  <si>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</si>
  <si>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</si>
  <si>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</si>
  <si>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</si>
  <si>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</si>
  <si>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</si>
  <si>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</si>
  <si>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</si>
  <si>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</si>
  <si>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</si>
  <si>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</si>
  <si>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</si>
  <si>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</si>
  <si>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</si>
  <si>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</si>
  <si>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</si>
  <si>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</si>
  <si>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</si>
  <si>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</si>
  <si>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</si>
  <si>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</si>
  <si>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</si>
  <si>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</si>
  <si>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</si>
  <si>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</si>
  <si>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</si>
  <si>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</si>
  <si>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</si>
  <si>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</si>
  <si>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</si>
  <si>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</si>
  <si>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</si>
  <si>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</si>
  <si>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</si>
  <si>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</si>
  <si>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</si>
  <si>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</si>
  <si>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</si>
  <si>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</si>
  <si>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</si>
  <si>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</si>
  <si>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</si>
  <si>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</si>
  <si>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</si>
  <si>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</si>
  <si>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</si>
  <si>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</si>
  <si>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</si>
  <si>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</si>
  <si>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</si>
  <si>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</si>
  <si>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</si>
  <si>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</si>
  <si>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</si>
  <si>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</si>
  <si>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</si>
  <si>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</si>
  <si>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</si>
  <si>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</si>
  <si>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</si>
  <si>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</si>
  <si>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</si>
  <si>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</si>
  <si>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</si>
  <si>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</si>
  <si>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</si>
  <si>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</si>
  <si>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</si>
  <si>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</si>
  <si>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</si>
  <si>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</si>
  <si>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</si>
  <si>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</si>
  <si>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</si>
  <si>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</si>
  <si>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</si>
  <si>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</si>
  <si>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</si>
  <si>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</si>
  <si>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</si>
  <si>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</si>
  <si>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</si>
  <si>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</si>
  <si>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</si>
  <si>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</si>
  <si>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</si>
  <si>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</si>
  <si>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</si>
  <si>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</si>
  <si>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</si>
  <si>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</si>
  <si>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</si>
  <si>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</si>
  <si>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</si>
  <si>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</si>
  <si>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</si>
  <si>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</si>
  <si>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</si>
  <si>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</si>
  <si>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</si>
  <si>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</si>
  <si>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</si>
  <si>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</si>
  <si>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</si>
  <si>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</si>
  <si>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</si>
  <si>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</si>
  <si>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</si>
  <si>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</si>
  <si>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</si>
  <si>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</si>
  <si>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</si>
  <si>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</si>
  <si>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</si>
  <si>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</si>
  <si>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</si>
  <si>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</si>
  <si>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</si>
  <si>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</si>
  <si>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</si>
  <si>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</si>
  <si>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</si>
  <si>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</si>
  <si>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</si>
  <si>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</si>
  <si>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</si>
  <si>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</si>
  <si>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</si>
  <si>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</si>
  <si>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</si>
  <si>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</si>
  <si>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</si>
  <si>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</si>
  <si>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</si>
  <si>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</si>
  <si>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</si>
  <si>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</si>
  <si>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</si>
  <si>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</si>
  <si>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</si>
  <si>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</si>
  <si>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</si>
  <si>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</si>
  <si>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</si>
  <si>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</si>
  <si>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</si>
  <si>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</si>
  <si>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</si>
  <si>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</si>
  <si>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</si>
  <si>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</si>
  <si>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</si>
  <si>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</si>
  <si>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</si>
  <si>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</si>
  <si>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</si>
  <si>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</si>
  <si>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</si>
  <si>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</si>
  <si>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</si>
  <si>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</si>
  <si>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</si>
  <si>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</si>
  <si>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</si>
  <si>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</si>
  <si>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</si>
  <si>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</si>
  <si>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</si>
  <si>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</si>
  <si>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</si>
  <si>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</si>
  <si>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</si>
  <si>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</si>
  <si>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</si>
  <si>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</si>
  <si>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</si>
  <si>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</si>
  <si>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</si>
  <si>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</si>
  <si>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</si>
  <si>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</si>
  <si>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</si>
  <si>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</si>
  <si>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</si>
  <si>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</si>
  <si>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</si>
  <si>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</si>
  <si>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</si>
  <si>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</si>
  <si>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</si>
  <si>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</si>
  <si>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</si>
  <si>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</si>
  <si>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</si>
  <si>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</si>
  <si>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</si>
  <si>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</si>
  <si>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</si>
  <si>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</si>
  <si>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</si>
  <si>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</si>
  <si>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</si>
  <si>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</si>
  <si>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</si>
  <si>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</si>
  <si>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</si>
  <si>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</si>
  <si>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</si>
  <si>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</si>
  <si>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</si>
  <si>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</si>
  <si>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</si>
  <si>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</si>
  <si>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</si>
  <si>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</si>
  <si>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</si>
  <si>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</si>
  <si>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</si>
  <si>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</si>
  <si>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</si>
  <si>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</si>
  <si>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</si>
  <si>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</si>
  <si>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</si>
  <si>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</si>
  <si>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</si>
  <si>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</si>
  <si>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</si>
  <si>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</si>
  <si>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</si>
  <si>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</si>
  <si>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</si>
  <si>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</si>
  <si>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</si>
  <si>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</si>
  <si>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</si>
  <si>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</si>
  <si>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</si>
  <si>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</si>
  <si>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</si>
  <si>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</si>
  <si>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</si>
  <si>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</si>
  <si>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</si>
  <si>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</si>
  <si>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</si>
  <si>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</si>
  <si>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</si>
  <si>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</si>
  <si>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</si>
  <si>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</si>
  <si>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</si>
  <si>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</si>
  <si>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</si>
  <si>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</si>
  <si>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</si>
  <si>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</si>
  <si>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</si>
  <si>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</si>
  <si>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</si>
  <si>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</si>
  <si>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</si>
  <si>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</si>
  <si>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</si>
  <si>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</si>
  <si>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</si>
  <si>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</si>
  <si>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</si>
  <si>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</si>
  <si>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</si>
  <si>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</si>
  <si>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</si>
  <si>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</si>
  <si>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</si>
  <si>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</si>
  <si>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</si>
  <si>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</si>
  <si>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</si>
  <si>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</si>
  <si>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</si>
  <si>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</si>
  <si>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</si>
  <si>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</si>
  <si>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</si>
  <si>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</si>
  <si>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</si>
  <si>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</si>
  <si>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</si>
  <si>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</si>
  <si>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</si>
  <si>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</si>
  <si>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</si>
  <si>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</si>
  <si>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</si>
  <si>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</si>
  <si>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</si>
  <si>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</si>
  <si>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</si>
  <si>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</si>
  <si>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</si>
  <si>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</si>
  <si>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</si>
  <si>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</si>
  <si>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</si>
  <si>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</si>
  <si>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</si>
  <si>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</si>
  <si>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</si>
  <si>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</si>
  <si>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</si>
  <si>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</si>
  <si>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</si>
  <si>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</si>
  <si>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</si>
  <si>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</si>
  <si>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</si>
  <si>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</si>
  <si>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</si>
  <si>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</si>
  <si>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</si>
  <si>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</si>
  <si>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</si>
  <si>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</si>
  <si>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</si>
  <si>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</si>
  <si>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</si>
  <si>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</si>
  <si>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</si>
  <si>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</si>
  <si>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</si>
  <si>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</si>
  <si>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</si>
  <si>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</si>
  <si>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</si>
  <si>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</si>
  <si>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</si>
  <si>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</si>
  <si>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</si>
  <si>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</si>
  <si>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</si>
  <si>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</si>
  <si>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</si>
  <si>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</si>
  <si>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</si>
  <si>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</si>
  <si>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</si>
  <si>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</si>
  <si>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</si>
  <si>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</si>
  <si>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</si>
  <si>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</si>
  <si>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</si>
  <si>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</si>
  <si>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</si>
  <si>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</si>
  <si>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</si>
  <si>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</si>
  <si>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</si>
  <si>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</si>
  <si>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</si>
  <si>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</si>
  <si>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</si>
  <si>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</si>
  <si>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</si>
  <si>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</si>
  <si>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</si>
  <si>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</si>
  <si>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</si>
  <si>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</si>
  <si>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</si>
  <si>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</si>
  <si>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</si>
  <si>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</si>
  <si>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</si>
  <si>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</si>
  <si>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</si>
  <si>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</si>
  <si>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</si>
  <si>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</si>
  <si>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</si>
  <si>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</si>
  <si>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</si>
  <si>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</si>
  <si>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</si>
  <si>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</si>
  <si>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</si>
  <si>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</si>
  <si>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</si>
  <si>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</si>
  <si>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</si>
  <si>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</si>
  <si>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</si>
  <si>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</si>
  <si>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</si>
  <si>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</si>
  <si>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</si>
  <si>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</si>
  <si>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</si>
  <si>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</si>
  <si>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</si>
  <si>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</si>
  <si>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</si>
  <si>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</si>
  <si>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</si>
  <si>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</si>
  <si>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</si>
  <si>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</si>
  <si>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</si>
  <si>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</si>
  <si>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</si>
  <si>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</si>
  <si>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</si>
  <si>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</si>
  <si>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</si>
  <si>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</si>
  <si>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</si>
  <si>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</si>
  <si>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</si>
  <si>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</si>
  <si>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</si>
  <si>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</si>
  <si>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</si>
  <si>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</si>
  <si>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</si>
  <si>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</si>
  <si>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</si>
  <si>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</si>
  <si>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</si>
  <si>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</si>
  <si>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</si>
  <si>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</si>
  <si>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</si>
  <si>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</si>
  <si>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</si>
  <si>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</si>
  <si>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</si>
  <si>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</si>
  <si>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</si>
  <si>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</si>
  <si>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</si>
  <si>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</si>
  <si>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</si>
  <si>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</si>
  <si>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</si>
  <si>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</si>
  <si>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</si>
  <si>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</si>
  <si>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</si>
  <si>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</si>
  <si>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</si>
  <si>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</si>
  <si>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</si>
  <si>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</si>
  <si>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</si>
  <si>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</si>
  <si>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</si>
  <si>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</si>
  <si>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</si>
  <si>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</si>
  <si>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</si>
  <si>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</si>
  <si>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</si>
  <si>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</si>
  <si>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</si>
  <si>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</si>
  <si>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</si>
  <si>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</si>
  <si>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</si>
  <si>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</si>
  <si>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</si>
  <si>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</si>
  <si>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</si>
  <si>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</si>
  <si>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</si>
  <si>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</si>
  <si>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</si>
  <si>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</si>
  <si>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</si>
  <si>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</si>
  <si>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</si>
  <si>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</si>
  <si>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</si>
  <si>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</si>
  <si>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</si>
  <si>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</si>
  <si>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</si>
  <si>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</si>
  <si>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</si>
  <si>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</si>
  <si>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</si>
  <si>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</si>
  <si>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</si>
  <si>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</si>
  <si>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</si>
  <si>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</si>
  <si>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</si>
  <si>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</si>
  <si>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</si>
  <si>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</si>
  <si>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</si>
  <si>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</si>
  <si>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</si>
  <si>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</si>
  <si>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</si>
  <si>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</si>
  <si>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</si>
  <si>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</si>
  <si>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</si>
  <si>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</si>
  <si>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</si>
  <si>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</si>
  <si>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</si>
  <si>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</si>
  <si>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</si>
  <si>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</si>
  <si>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</si>
  <si>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</si>
  <si>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</si>
  <si>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</si>
  <si>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</si>
  <si>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</si>
  <si>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</si>
  <si>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</si>
  <si>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</si>
  <si>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</si>
  <si>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</si>
  <si>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</si>
  <si>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</si>
  <si>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</si>
  <si>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</si>
  <si>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</si>
  <si>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</si>
  <si>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</si>
  <si>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</si>
  <si>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</si>
  <si>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</si>
  <si>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</si>
  <si>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</si>
  <si>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</si>
  <si>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</si>
  <si>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</si>
  <si>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</si>
  <si>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</si>
  <si>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</si>
  <si>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</si>
  <si>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</si>
  <si>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</si>
  <si>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</si>
  <si>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</si>
  <si>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</si>
  <si>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</si>
  <si>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</si>
  <si>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</si>
  <si>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</si>
  <si>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</si>
  <si>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</si>
  <si>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</si>
  <si>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</si>
  <si>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</si>
  <si>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</si>
  <si>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</si>
  <si>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</si>
  <si>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</si>
  <si>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</si>
  <si>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</si>
  <si>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</si>
  <si>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</si>
  <si>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</si>
  <si>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</si>
  <si>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</si>
  <si>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</si>
  <si>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</si>
  <si>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</si>
  <si>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</si>
  <si>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</si>
  <si>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</si>
  <si>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</si>
  <si>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</si>
  <si>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</si>
  <si>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</si>
  <si>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</si>
  <si>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</si>
  <si>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</si>
  <si>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</si>
  <si>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</si>
  <si>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</si>
  <si>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</si>
  <si>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</si>
  <si>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</si>
  <si>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</si>
  <si>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</si>
  <si>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</si>
  <si>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</si>
  <si>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</si>
  <si>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</si>
  <si>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</si>
  <si>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</si>
  <si>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</si>
  <si>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</si>
  <si>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</si>
  <si>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</si>
  <si>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</si>
  <si>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</si>
  <si>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</si>
  <si>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</si>
  <si>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</si>
  <si>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</si>
  <si>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</si>
  <si>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</si>
  <si>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</si>
  <si>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</si>
  <si>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</si>
  <si>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</si>
  <si>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</si>
  <si>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</si>
  <si>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</si>
  <si>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</si>
  <si>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</si>
  <si>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</si>
  <si>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</si>
  <si>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</si>
  <si>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</si>
  <si>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</si>
  <si>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</si>
  <si>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</si>
  <si>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</si>
  <si>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</si>
  <si>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</si>
  <si>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</si>
  <si>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</si>
  <si>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</si>
  <si>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</si>
  <si>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</si>
  <si>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</si>
  <si>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</si>
  <si>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</si>
  <si>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</si>
  <si>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</si>
  <si>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</si>
  <si>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</si>
  <si>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</si>
  <si>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</si>
  <si>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</si>
  <si>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</si>
  <si>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</si>
  <si>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</si>
  <si>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</si>
  <si>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</si>
  <si>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</si>
  <si>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</si>
  <si>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</si>
  <si>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</si>
  <si>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</si>
  <si>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</si>
  <si>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</si>
  <si>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</si>
  <si>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</si>
  <si>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</si>
  <si>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</si>
  <si>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</si>
  <si>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</si>
  <si>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</si>
  <si>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</si>
  <si>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</si>
  <si>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</si>
  <si>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</si>
  <si>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</si>
  <si>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</si>
  <si>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</si>
  <si>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</si>
  <si>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</si>
  <si>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</si>
  <si>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</si>
  <si>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</si>
  <si>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</si>
  <si>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</si>
  <si>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</si>
  <si>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</si>
  <si>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</si>
  <si>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</si>
  <si>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</si>
  <si>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</si>
  <si>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</si>
  <si>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</si>
  <si>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</si>
  <si>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</si>
  <si>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</si>
  <si>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</si>
  <si>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</si>
  <si>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</si>
  <si>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</si>
  <si>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</si>
  <si>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</si>
  <si>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</si>
  <si>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</si>
  <si>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</si>
  <si>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</si>
  <si>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</si>
  <si>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</si>
  <si>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</si>
  <si>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</si>
  <si>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</si>
  <si>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</si>
  <si>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</si>
  <si>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</si>
  <si>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</si>
  <si>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</si>
  <si>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</si>
  <si>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</si>
  <si>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</si>
  <si>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</si>
  <si>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</si>
  <si>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</si>
  <si>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</si>
  <si>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</si>
  <si>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</si>
  <si>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</si>
  <si>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</si>
  <si>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</si>
  <si>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</si>
  <si>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</si>
  <si>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</si>
  <si>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</si>
  <si>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</si>
  <si>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</si>
  <si>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</si>
  <si>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</si>
  <si>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</si>
  <si>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</si>
  <si>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</si>
  <si>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</si>
  <si>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</si>
  <si>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</si>
  <si>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</si>
  <si>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</si>
  <si>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</si>
  <si>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</si>
  <si>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</si>
  <si>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</si>
  <si>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</si>
  <si>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</si>
  <si>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</si>
  <si>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</si>
  <si>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</si>
  <si>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</si>
  <si>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</si>
  <si>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</si>
  <si>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</si>
  <si>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</si>
  <si>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</si>
  <si>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</si>
  <si>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</si>
  <si>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</si>
  <si>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</si>
  <si>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</si>
  <si>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</si>
  <si>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</si>
  <si>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</si>
  <si>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</si>
  <si>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</si>
  <si>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</si>
  <si>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</si>
  <si>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</si>
  <si>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</si>
  <si>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</si>
  <si>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</si>
  <si>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</si>
  <si>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</si>
  <si>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</si>
  <si>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</si>
  <si>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</si>
  <si>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</si>
  <si>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</si>
  <si>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</si>
  <si>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</si>
  <si>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</si>
  <si>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</si>
  <si>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</si>
  <si>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</si>
  <si>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</si>
  <si>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</si>
  <si>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</si>
  <si>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</si>
  <si>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</si>
  <si>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</si>
  <si>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</si>
  <si>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</si>
  <si>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</si>
  <si>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</si>
  <si>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</si>
  <si>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</si>
  <si>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</si>
  <si>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</si>
  <si>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</si>
  <si>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</si>
  <si>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</si>
  <si>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</si>
  <si>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</si>
  <si>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</si>
  <si>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</si>
  <si>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</si>
  <si>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</si>
  <si>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</si>
  <si>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</si>
  <si>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</si>
  <si>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</si>
  <si>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</si>
  <si>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</si>
  <si>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</si>
  <si>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</si>
  <si>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</si>
  <si>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</si>
  <si>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</si>
  <si>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</si>
  <si>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</si>
  <si>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</si>
  <si>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</si>
  <si>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</si>
  <si>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</si>
  <si>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</si>
  <si>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</si>
  <si>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</si>
  <si>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</si>
  <si>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</si>
  <si>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</si>
  <si>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</si>
  <si>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</si>
  <si>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</si>
  <si>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</si>
  <si>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</si>
  <si>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</si>
  <si>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</si>
  <si>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</si>
  <si>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</si>
  <si>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</si>
  <si>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</si>
  <si>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</si>
  <si>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</si>
  <si>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</si>
  <si>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</si>
  <si>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</si>
  <si>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</si>
  <si>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</si>
  <si>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</si>
  <si>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</si>
  <si>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</si>
  <si>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</si>
  <si>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</si>
  <si>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</si>
  <si>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</si>
  <si>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</si>
  <si>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</si>
  <si>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</si>
  <si>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</si>
  <si>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</si>
  <si>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</si>
  <si>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</si>
  <si>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</si>
  <si>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</si>
  <si>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</si>
  <si>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</si>
  <si>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</si>
  <si>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</si>
  <si>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</si>
  <si>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</si>
  <si>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</si>
  <si>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</si>
  <si>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</si>
  <si>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</si>
  <si>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</si>
  <si>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</si>
  <si>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</si>
  <si>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</si>
  <si>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</si>
  <si>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</si>
  <si>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</si>
  <si>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</si>
  <si>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</si>
  <si>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</si>
  <si>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</si>
  <si>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</si>
  <si>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</si>
  <si>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</si>
  <si>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</si>
  <si>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</si>
  <si>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</si>
  <si>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</si>
  <si>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</si>
  <si>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</si>
  <si>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</si>
  <si>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</si>
  <si>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</si>
  <si>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</si>
  <si>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</si>
  <si>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</si>
  <si>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</si>
  <si>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</si>
  <si>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</si>
  <si>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</si>
  <si>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</si>
  <si>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</si>
  <si>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</si>
  <si>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</si>
  <si>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</si>
  <si>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</si>
  <si>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</si>
  <si>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</si>
  <si>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</si>
  <si>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</si>
  <si>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</si>
  <si>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</si>
  <si>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</si>
  <si>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</si>
  <si>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</si>
  <si>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</si>
  <si>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</si>
  <si>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</si>
  <si>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</si>
  <si>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</si>
  <si>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</si>
  <si>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</si>
  <si>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</si>
  <si>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</si>
  <si>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</si>
  <si>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</si>
  <si>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</si>
  <si>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</si>
  <si>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</si>
  <si>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</si>
  <si>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</si>
  <si>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</si>
  <si>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</si>
  <si>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</si>
  <si>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</si>
  <si>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</si>
  <si>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</si>
  <si>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</si>
  <si>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</si>
  <si>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</si>
  <si>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</si>
  <si>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</si>
  <si>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</si>
  <si>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</si>
  <si>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</si>
  <si>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</si>
  <si>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</si>
  <si>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</si>
  <si>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</si>
  <si>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</si>
  <si>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</si>
  <si>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</si>
  <si>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</si>
  <si>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</si>
  <si>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</si>
  <si>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</si>
  <si>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</si>
  <si>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</si>
  <si>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</si>
  <si>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</si>
  <si>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</si>
  <si>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</si>
  <si>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</si>
  <si>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</si>
  <si>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</si>
  <si>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</si>
  <si>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</si>
  <si>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</si>
  <si>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</si>
  <si>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</si>
  <si>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</si>
  <si>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</si>
  <si>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</si>
  <si>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</si>
  <si>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</si>
  <si>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</si>
  <si>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</si>
  <si>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</si>
  <si>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</si>
  <si>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</si>
  <si>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</si>
  <si>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</si>
  <si>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</si>
  <si>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</si>
  <si>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</si>
  <si>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</si>
  <si>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</si>
  <si>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</si>
  <si>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</si>
  <si>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</si>
  <si>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</si>
  <si>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</si>
  <si>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</si>
  <si>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</si>
  <si>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</si>
  <si>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</si>
  <si>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</si>
  <si>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</si>
  <si>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</si>
  <si>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</si>
  <si>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</si>
  <si>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</si>
  <si>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</si>
  <si>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</si>
  <si>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</si>
  <si>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</si>
  <si>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</si>
  <si>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</si>
  <si>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</si>
  <si>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</si>
  <si>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</si>
  <si>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</si>
  <si>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</si>
  <si>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</si>
  <si>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</si>
  <si>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</si>
  <si>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</si>
  <si>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</si>
  <si>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</si>
  <si>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</si>
  <si>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</si>
  <si>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</si>
  <si>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</si>
  <si>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</si>
  <si>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</si>
  <si>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</si>
  <si>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</si>
  <si>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</si>
  <si>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</si>
  <si>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</si>
  <si>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</si>
  <si>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</si>
  <si>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</si>
  <si>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</si>
  <si>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</si>
  <si>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</si>
  <si>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</si>
  <si>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</si>
  <si>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</si>
  <si>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</si>
  <si>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</si>
  <si>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</si>
  <si>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</si>
  <si>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</si>
  <si>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</si>
  <si>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</si>
  <si>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</si>
  <si>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</si>
  <si>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</si>
  <si>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</si>
  <si>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</si>
  <si>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</si>
  <si>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</si>
  <si>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</si>
  <si>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</si>
  <si>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</si>
  <si>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</si>
  <si>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</si>
  <si>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</si>
  <si>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</si>
  <si>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</si>
  <si>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</si>
  <si>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</si>
  <si>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</si>
  <si>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</si>
  <si>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</si>
  <si>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</si>
  <si>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</si>
  <si>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</si>
  <si>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</si>
  <si>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</si>
  <si>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</si>
  <si>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</si>
  <si>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</si>
  <si>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</si>
  <si>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</si>
  <si>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</si>
  <si>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</si>
  <si>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</si>
  <si>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</si>
  <si>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</si>
  <si>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</si>
  <si>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</si>
  <si>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</si>
  <si>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</si>
  <si>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</si>
  <si>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</si>
  <si>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</si>
  <si>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</si>
  <si>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</si>
  <si>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</si>
  <si>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</si>
  <si>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</si>
  <si>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</si>
  <si>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</si>
  <si>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</si>
  <si>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</si>
  <si>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</si>
  <si>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</si>
  <si>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</si>
  <si>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</si>
  <si>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</si>
  <si>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</si>
  <si>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</si>
  <si>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</si>
  <si>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</si>
  <si>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</si>
  <si>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</si>
  <si>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</si>
  <si>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</si>
  <si>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</si>
  <si>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</si>
  <si>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</si>
  <si>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</si>
  <si>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</si>
  <si>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</si>
  <si>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</si>
  <si>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</si>
  <si>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</si>
  <si>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</si>
  <si>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</si>
  <si>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</si>
  <si>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</si>
  <si>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</si>
  <si>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</si>
  <si>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</si>
  <si>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</si>
  <si>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</si>
  <si>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</si>
  <si>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</si>
  <si>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</si>
  <si>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</si>
  <si>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</si>
  <si>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</si>
  <si>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</si>
  <si>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</si>
  <si>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</si>
  <si>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</si>
  <si>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</si>
  <si>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</si>
  <si>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</si>
  <si>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</si>
  <si>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</si>
  <si>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</si>
  <si>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</si>
  <si>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</si>
  <si>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</si>
  <si>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</si>
  <si>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</si>
  <si>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</si>
  <si>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</si>
  <si>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</si>
  <si>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</si>
  <si>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</si>
  <si>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</si>
  <si>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</si>
  <si>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</si>
  <si>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</si>
  <si>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</si>
  <si>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</si>
  <si>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</si>
  <si>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</si>
  <si>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</si>
  <si>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</si>
  <si>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</si>
  <si>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</si>
  <si>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</si>
  <si>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</si>
  <si>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</si>
  <si>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</si>
  <si>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</si>
  <si>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</si>
  <si>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</si>
  <si>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</si>
  <si>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</si>
  <si>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</si>
  <si>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</si>
  <si>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</si>
  <si>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</si>
  <si>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</si>
  <si>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</si>
  <si>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</si>
  <si>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</si>
  <si>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</si>
  <si>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</si>
  <si>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</si>
  <si>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</si>
  <si>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</si>
  <si>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</si>
  <si>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</si>
  <si>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</si>
  <si>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</si>
  <si>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</si>
  <si>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</si>
  <si>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</si>
  <si>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</si>
  <si>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</si>
  <si>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</si>
  <si>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</si>
  <si>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</si>
  <si>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</si>
  <si>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</si>
  <si>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</si>
  <si>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</si>
  <si>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</si>
  <si>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</si>
  <si>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</si>
  <si>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</si>
  <si>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</si>
  <si>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</si>
  <si>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</si>
  <si>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</si>
  <si>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</si>
  <si>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</si>
  <si>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</si>
  <si>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</si>
  <si>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</si>
  <si>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</si>
  <si>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</si>
  <si>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</si>
  <si>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</si>
  <si>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</si>
  <si>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</si>
  <si>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</si>
  <si>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</si>
  <si>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</si>
  <si>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</si>
  <si>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</si>
  <si>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</si>
  <si>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</si>
  <si>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</si>
  <si>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</si>
  <si>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</si>
  <si>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</si>
  <si>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</si>
  <si>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</si>
  <si>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</si>
  <si>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</si>
  <si>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</si>
  <si>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</si>
  <si>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</si>
  <si>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</si>
  <si>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</si>
  <si>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</si>
  <si>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</si>
  <si>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</si>
  <si>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</si>
  <si>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</si>
  <si>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</si>
  <si>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</si>
  <si>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</si>
  <si>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</si>
  <si>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</si>
  <si>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</si>
  <si>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</si>
  <si>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</si>
  <si>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</si>
  <si>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</si>
  <si>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</si>
  <si>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</si>
  <si>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</si>
  <si>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</si>
  <si>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</si>
  <si>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</si>
  <si>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</si>
  <si>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</si>
  <si>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</si>
  <si>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</si>
  <si>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</si>
  <si>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</si>
  <si>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</si>
  <si>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</si>
  <si>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</si>
  <si>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</si>
  <si>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</si>
  <si>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</si>
  <si>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</si>
  <si>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</si>
  <si>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</si>
  <si>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</si>
  <si>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</si>
  <si>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</si>
  <si>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</si>
  <si>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</si>
  <si>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</si>
  <si>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</si>
  <si>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</si>
  <si>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</si>
  <si>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</si>
  <si>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</si>
  <si>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</si>
  <si>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</si>
  <si>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</si>
  <si>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</si>
  <si>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</si>
  <si>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</si>
  <si>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</si>
  <si>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</si>
  <si>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</si>
  <si>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</si>
  <si>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</si>
  <si>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</si>
  <si>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</si>
  <si>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</si>
  <si>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</si>
  <si>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</si>
  <si>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</si>
  <si>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</si>
  <si>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</si>
  <si>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</si>
  <si>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</si>
  <si>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</si>
  <si>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</si>
  <si>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</si>
  <si>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</si>
  <si>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</si>
  <si>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</si>
  <si>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</si>
  <si>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</si>
  <si>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</si>
  <si>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</si>
  <si>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</si>
  <si>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</si>
  <si>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</si>
  <si>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</si>
  <si>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</si>
  <si>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</si>
  <si>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</si>
  <si>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</si>
  <si>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</si>
  <si>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</si>
  <si>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</si>
  <si>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</si>
  <si>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</si>
  <si>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</si>
  <si>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</si>
  <si>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</si>
  <si>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</si>
  <si>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</si>
  <si>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</si>
  <si>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</si>
  <si>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</si>
  <si>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</si>
  <si>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</si>
  <si>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</si>
  <si>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</si>
  <si>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</si>
  <si>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</si>
  <si>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</si>
  <si>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</si>
  <si>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</si>
  <si>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</si>
  <si>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</si>
  <si>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</si>
  <si>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</si>
  <si>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</si>
  <si>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</si>
  <si>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</si>
  <si>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</si>
  <si>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</si>
  <si>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</si>
  <si>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</si>
  <si>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</si>
  <si>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</si>
  <si>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</si>
  <si>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</si>
  <si>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</si>
  <si>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</si>
  <si>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</si>
  <si>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</si>
  <si>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</si>
  <si>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</si>
  <si>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</si>
  <si>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</si>
  <si>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</si>
  <si>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</si>
  <si>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</si>
  <si>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</si>
  <si>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</si>
  <si>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</si>
  <si>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</si>
  <si>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</si>
  <si>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</si>
  <si>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</si>
  <si>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</si>
  <si>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</si>
  <si>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</si>
  <si>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</si>
  <si>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</si>
  <si>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</si>
  <si>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</si>
  <si>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</si>
  <si>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</si>
  <si>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</si>
  <si>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</si>
  <si>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</si>
  <si>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</si>
  <si>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</si>
  <si>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</si>
  <si>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</si>
  <si>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</si>
  <si>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</si>
  <si>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</si>
  <si>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</si>
  <si>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</si>
  <si>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</si>
  <si>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</si>
  <si>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</si>
  <si>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</si>
  <si>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</si>
  <si>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</si>
  <si>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</si>
  <si>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</si>
  <si>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</si>
  <si>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</si>
  <si>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</si>
  <si>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</si>
  <si>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</si>
  <si>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</si>
  <si>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</si>
  <si>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</si>
  <si>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</si>
  <si>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</si>
  <si>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</si>
  <si>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</si>
  <si>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</si>
  <si>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</si>
  <si>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</si>
  <si>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</si>
  <si>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</si>
  <si>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</si>
  <si>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</si>
  <si>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</si>
  <si>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</si>
  <si>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</si>
  <si>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</si>
  <si>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</si>
  <si>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</si>
  <si>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</si>
  <si>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</si>
  <si>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</si>
  <si>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</si>
  <si>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</si>
  <si>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</si>
  <si>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</si>
  <si>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</si>
  <si>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</si>
  <si>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</si>
  <si>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</si>
  <si>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</si>
  <si>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</si>
  <si>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</si>
  <si>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</si>
  <si>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</si>
  <si>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</si>
  <si>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</si>
  <si>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</si>
  <si>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</si>
  <si>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</si>
  <si>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</si>
  <si>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</si>
  <si>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</si>
  <si>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</si>
  <si>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</si>
  <si>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</si>
  <si>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</si>
  <si>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</si>
  <si>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</si>
  <si>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</si>
  <si>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</si>
  <si>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</si>
  <si>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</si>
  <si>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</si>
  <si>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</si>
  <si>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</si>
  <si>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</si>
  <si>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</si>
  <si>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</si>
  <si>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</si>
  <si>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</si>
  <si>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</si>
  <si>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</si>
  <si>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</si>
  <si>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</si>
  <si>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</si>
  <si>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</si>
  <si>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</si>
  <si>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</si>
  <si>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</si>
  <si>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</si>
  <si>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</si>
  <si>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</si>
  <si>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</si>
  <si>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</si>
  <si>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</si>
  <si>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</si>
  <si>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</si>
  <si>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</si>
  <si>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</si>
  <si>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</si>
  <si>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</si>
  <si>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</si>
  <si>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</si>
  <si>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</si>
  <si>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</si>
  <si>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</si>
  <si>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</si>
  <si>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</si>
  <si>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</si>
  <si>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</si>
  <si>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</si>
  <si>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</si>
  <si>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</si>
  <si>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</si>
  <si>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</si>
  <si>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</si>
  <si>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</si>
  <si>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</si>
  <si>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</si>
  <si>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</si>
  <si>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</si>
  <si>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</si>
  <si>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</si>
  <si>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</si>
  <si>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</si>
  <si>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</si>
  <si>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</si>
  <si>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</si>
  <si>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</si>
  <si>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</si>
  <si>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</si>
  <si>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</si>
  <si>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</si>
  <si>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</si>
  <si>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</si>
  <si>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</si>
  <si>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</si>
  <si>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</si>
  <si>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</si>
  <si>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</si>
  <si>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</si>
  <si>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</si>
  <si>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</si>
  <si>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</si>
  <si>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</si>
  <si>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</si>
  <si>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</si>
  <si>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</si>
  <si>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</si>
  <si>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</si>
  <si>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</si>
  <si>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</si>
  <si>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</si>
  <si>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</si>
  <si>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</si>
  <si>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</si>
  <si>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</si>
  <si>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</si>
  <si>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</si>
  <si>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</si>
  <si>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</si>
  <si>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</si>
  <si>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</si>
  <si>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</si>
  <si>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</si>
  <si>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</si>
  <si>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</si>
  <si>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</si>
  <si>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</si>
  <si>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</si>
  <si>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</si>
  <si>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</si>
  <si>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</si>
  <si>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</si>
  <si>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</si>
  <si>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</si>
  <si>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</si>
  <si>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</si>
  <si>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</si>
  <si>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</si>
  <si>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</si>
  <si>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</si>
  <si>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</si>
  <si>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</si>
  <si>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</si>
  <si>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</si>
  <si>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</si>
  <si>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</si>
  <si>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</si>
  <si>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</si>
  <si>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</si>
  <si>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</si>
  <si>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</si>
  <si>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</si>
  <si>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</si>
  <si>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</si>
  <si>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</si>
  <si>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</si>
  <si>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</si>
  <si>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</si>
  <si>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</si>
  <si>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</si>
  <si>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</si>
  <si>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</si>
  <si>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</si>
  <si>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</si>
  <si>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</si>
  <si>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</si>
  <si>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</si>
  <si>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</si>
  <si>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</si>
  <si>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</si>
  <si>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</si>
  <si>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</si>
  <si>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</si>
  <si>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</si>
  <si>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</si>
  <si>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</si>
  <si>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</si>
  <si>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</si>
  <si>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</si>
  <si>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</si>
  <si>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</si>
  <si>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</si>
  <si>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</si>
  <si>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</si>
  <si>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</si>
  <si>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</si>
  <si>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</si>
  <si>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</si>
  <si>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</si>
  <si>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</si>
  <si>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</si>
  <si>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</si>
  <si>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</si>
  <si>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</si>
  <si>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</si>
  <si>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</si>
  <si>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</si>
  <si>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</si>
  <si>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</si>
  <si>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</si>
  <si>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</si>
  <si>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</si>
  <si>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</si>
  <si>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</si>
  <si>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</si>
  <si>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</si>
  <si>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</si>
  <si>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</si>
  <si>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</si>
  <si>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</si>
  <si>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</si>
  <si>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</si>
  <si>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</si>
  <si>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</si>
  <si>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</si>
  <si>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</si>
  <si>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</si>
  <si>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</si>
  <si>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</si>
  <si>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</si>
  <si>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</si>
  <si>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</si>
  <si>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</si>
  <si>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</si>
  <si>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</si>
  <si>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</si>
  <si>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</si>
  <si>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</si>
  <si>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</si>
  <si>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</si>
  <si>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</si>
  <si>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</si>
  <si>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</si>
  <si>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</si>
  <si>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</si>
  <si>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</si>
  <si>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</si>
  <si>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</si>
  <si>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</si>
  <si>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</si>
  <si>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</si>
  <si>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</si>
  <si>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</si>
  <si>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</si>
  <si>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</si>
  <si>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</si>
  <si>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</si>
  <si>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</si>
  <si>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</si>
  <si>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</si>
  <si>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</si>
  <si>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</si>
  <si>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</si>
  <si>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</si>
  <si>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</si>
  <si>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</si>
  <si>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</si>
  <si>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</si>
  <si>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</si>
  <si>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</si>
  <si>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</si>
  <si>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</si>
  <si>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</si>
  <si>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</si>
  <si>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</si>
  <si>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</si>
  <si>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</si>
  <si>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</si>
  <si>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</si>
  <si>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</si>
  <si>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</si>
  <si>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</si>
  <si>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</si>
  <si>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</si>
  <si>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</si>
  <si>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</si>
  <si>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</si>
  <si>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</si>
  <si>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</si>
  <si>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</si>
  <si>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</si>
  <si>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</si>
  <si>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</si>
  <si>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</si>
  <si>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</si>
  <si>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</si>
  <si>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</si>
  <si>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</si>
  <si>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</si>
  <si>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</si>
  <si>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</si>
  <si>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</si>
  <si>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</si>
  <si>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</si>
  <si>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</si>
  <si>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</si>
  <si>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</si>
  <si>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</si>
  <si>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</si>
  <si>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</si>
  <si>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</si>
  <si>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</si>
  <si>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</si>
  <si>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</si>
  <si>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</si>
  <si>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</si>
  <si>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</si>
  <si>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</si>
  <si>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</si>
  <si>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</si>
  <si>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</si>
  <si>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</si>
  <si>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</si>
  <si>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</si>
  <si>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</si>
  <si>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</si>
  <si>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</si>
  <si>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</si>
  <si>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</si>
  <si>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</si>
  <si>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</si>
  <si>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</si>
  <si>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</si>
  <si>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</si>
  <si>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</si>
  <si>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</si>
  <si>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</si>
  <si>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</si>
  <si>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</si>
  <si>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</si>
  <si>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</si>
  <si>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</si>
  <si>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</si>
  <si>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</si>
  <si>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</si>
  <si>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</si>
  <si>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</si>
  <si>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</si>
  <si>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</si>
  <si>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</si>
  <si>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</si>
  <si>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</si>
  <si>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</si>
  <si>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</si>
  <si>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</si>
  <si>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</si>
  <si>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</si>
  <si>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</si>
  <si>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</si>
  <si>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</si>
  <si>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</si>
  <si>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</si>
  <si>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</si>
  <si>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</si>
  <si>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</si>
  <si>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</si>
  <si>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</si>
  <si>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</si>
  <si>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</si>
  <si>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</si>
  <si>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</si>
  <si>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</si>
  <si>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</si>
  <si>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</si>
  <si>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</si>
  <si>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</si>
  <si>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</si>
  <si>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</si>
  <si>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</si>
  <si>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</si>
  <si>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</si>
  <si>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</si>
  <si>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</si>
  <si>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</si>
  <si>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</si>
  <si>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</si>
  <si>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</si>
  <si>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</si>
  <si>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</si>
  <si>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</si>
  <si>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</si>
  <si>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</si>
  <si>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</si>
  <si>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</si>
  <si>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</si>
  <si>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</si>
  <si>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</si>
  <si>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</si>
  <si>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</si>
  <si>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</si>
  <si>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</si>
  <si>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</si>
  <si>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</si>
  <si>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</si>
  <si>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</si>
  <si>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</si>
  <si>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</si>
  <si>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</si>
  <si>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</si>
  <si>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</si>
  <si>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</si>
  <si>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</si>
  <si>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</si>
  <si>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</si>
  <si>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</si>
  <si>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</si>
  <si>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</si>
  <si>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</si>
  <si>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</si>
  <si>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</si>
  <si>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</si>
  <si>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</si>
  <si>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</si>
  <si>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</si>
  <si>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</si>
  <si>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</si>
  <si>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</si>
  <si>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</si>
  <si>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</si>
  <si>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</si>
  <si>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</si>
  <si>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</si>
  <si>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</si>
  <si>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</si>
  <si>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</si>
  <si>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</si>
  <si>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</si>
  <si>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</si>
  <si>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</si>
  <si>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</si>
  <si>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</si>
  <si>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</si>
  <si>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</si>
  <si>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</si>
  <si>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</si>
  <si>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</si>
  <si>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</si>
  <si>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</si>
  <si>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</si>
  <si>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</si>
  <si>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</si>
  <si>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</si>
  <si>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</si>
  <si>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</si>
  <si>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</si>
  <si>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</si>
  <si>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</si>
  <si>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</si>
  <si>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</si>
  <si>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</si>
  <si>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</si>
  <si>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</si>
  <si>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</si>
  <si>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</si>
  <si>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</si>
  <si>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</si>
  <si>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</si>
  <si>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</si>
  <si>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</si>
  <si>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</si>
  <si>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</si>
  <si>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</si>
  <si>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</si>
  <si>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</si>
  <si>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</si>
  <si>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</si>
  <si>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</si>
  <si>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</si>
  <si>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</si>
  <si>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</si>
  <si>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</si>
  <si>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</si>
  <si>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</si>
  <si>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</si>
  <si>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</si>
  <si>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</si>
  <si>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</si>
  <si>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</si>
  <si>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</si>
  <si>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</si>
  <si>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</si>
  <si>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</si>
  <si>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</si>
  <si>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</si>
  <si>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</si>
  <si>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</si>
  <si>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</si>
  <si>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</si>
  <si>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</si>
  <si>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</si>
  <si>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</si>
  <si>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</si>
  <si>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</si>
  <si>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</si>
  <si>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</si>
  <si>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</si>
  <si>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</si>
  <si>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</si>
  <si>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</si>
  <si>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</si>
  <si>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</si>
  <si>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</si>
  <si>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</si>
  <si>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</si>
  <si>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</si>
  <si>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</si>
  <si>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</si>
  <si>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</si>
  <si>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</si>
  <si>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</si>
  <si>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</si>
  <si>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</si>
  <si>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</si>
  <si>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</si>
  <si>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</si>
  <si>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</si>
  <si>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</si>
  <si>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</si>
  <si>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</si>
  <si>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</si>
  <si>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</si>
  <si>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</si>
  <si>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</si>
  <si>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</si>
  <si>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</si>
  <si>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</si>
  <si>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</si>
  <si>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</si>
  <si>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</si>
  <si>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</si>
  <si>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</si>
  <si>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</si>
  <si>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</si>
  <si>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</si>
  <si>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</si>
  <si>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</si>
  <si>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</si>
  <si>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</si>
  <si>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</si>
  <si>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</si>
  <si>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</si>
  <si>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</si>
  <si>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</si>
  <si>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</si>
  <si>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</si>
  <si>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</si>
  <si>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</si>
  <si>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</si>
  <si>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</si>
  <si>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</si>
  <si>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</si>
  <si>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</si>
  <si>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</si>
  <si>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</si>
  <si>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</si>
  <si>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</si>
  <si>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</si>
  <si>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</si>
  <si>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</si>
  <si>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</si>
  <si>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</si>
  <si>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</si>
  <si>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</si>
  <si>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</si>
  <si>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</si>
  <si>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</si>
  <si>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</si>
  <si>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</si>
  <si>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</si>
  <si>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</si>
  <si>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</si>
  <si>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</si>
  <si>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</si>
  <si>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</si>
  <si>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</si>
  <si>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</si>
  <si>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</si>
  <si>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</si>
  <si>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</si>
  <si>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</si>
  <si>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</si>
  <si>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</si>
  <si>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</si>
  <si>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</si>
  <si>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</si>
  <si>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</si>
  <si>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</si>
  <si>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</si>
  <si>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</si>
  <si>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</si>
  <si>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</si>
  <si>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</si>
  <si>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</si>
  <si>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</si>
  <si>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</si>
  <si>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</si>
  <si>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</si>
  <si>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</si>
  <si>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</si>
  <si>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</si>
  <si>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</si>
  <si>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</si>
  <si>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</si>
  <si>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</si>
  <si>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</si>
  <si>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</si>
  <si>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</si>
  <si>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</si>
  <si>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</si>
  <si>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</si>
  <si>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</si>
  <si>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</si>
  <si>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</si>
  <si>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</si>
  <si>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</si>
  <si>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</si>
  <si>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</si>
  <si>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</si>
  <si>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</si>
  <si>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</si>
  <si>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</si>
  <si>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</si>
  <si>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</si>
  <si>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</si>
  <si>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</si>
  <si>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</si>
  <si>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</si>
  <si>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</si>
  <si>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</si>
  <si>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</si>
  <si>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</si>
  <si>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</si>
  <si>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</si>
  <si>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</si>
  <si>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</si>
  <si>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</si>
  <si>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</si>
  <si>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</si>
  <si>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</si>
  <si>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</si>
  <si>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</si>
  <si>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</si>
  <si>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</si>
  <si>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</si>
  <si>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</si>
  <si>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</si>
  <si>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</si>
  <si>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</si>
  <si>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</si>
  <si>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</si>
  <si>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</si>
  <si>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</si>
  <si>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</si>
  <si>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</si>
  <si>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</si>
  <si>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</si>
  <si>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</si>
  <si>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</si>
  <si>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</si>
  <si>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</si>
  <si>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</si>
  <si>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</si>
  <si>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</si>
  <si>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</si>
  <si>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</si>
  <si>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</si>
  <si>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</si>
  <si>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</si>
  <si>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</si>
  <si>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</si>
  <si>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</si>
  <si>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</si>
  <si>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</si>
  <si>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</si>
  <si>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</si>
  <si>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</si>
  <si>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</si>
  <si>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</si>
  <si>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</si>
  <si>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</si>
  <si>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</si>
  <si>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</si>
  <si>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</si>
  <si>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</si>
  <si>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</si>
  <si>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</si>
  <si>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</si>
  <si>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</si>
  <si>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</si>
  <si>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</si>
  <si>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</si>
  <si>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</si>
  <si>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</si>
  <si>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</si>
  <si>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</si>
  <si>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</si>
  <si>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</si>
  <si>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</si>
  <si>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</si>
  <si>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</si>
  <si>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</si>
  <si>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</si>
  <si>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</si>
  <si>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</si>
  <si>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</si>
  <si>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</si>
  <si>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</si>
  <si>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</si>
  <si>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</si>
  <si>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</si>
  <si>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</si>
  <si>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</si>
  <si>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</si>
  <si>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</si>
  <si>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</si>
  <si>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</si>
  <si>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</si>
  <si>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</si>
  <si>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</si>
  <si>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</si>
  <si>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</si>
  <si>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</si>
  <si>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</si>
  <si>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</si>
  <si>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</si>
  <si>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</si>
  <si>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</si>
  <si>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</si>
  <si>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</si>
  <si>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</si>
  <si>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</si>
  <si>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</si>
  <si>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</si>
  <si>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</si>
  <si>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</si>
  <si>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</si>
  <si>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</si>
  <si>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</si>
  <si>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</si>
  <si>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</si>
  <si>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</si>
  <si>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</si>
  <si>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</si>
  <si>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</si>
  <si>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</si>
  <si>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</si>
  <si>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</si>
  <si>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</si>
  <si>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</si>
  <si>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</si>
  <si>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</si>
  <si>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</si>
  <si>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</si>
  <si>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</si>
  <si>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</si>
  <si>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</si>
  <si>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</si>
  <si>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</si>
  <si>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</si>
  <si>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</si>
  <si>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</si>
  <si>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</si>
  <si>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</si>
  <si>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</si>
  <si>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</si>
  <si>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</si>
  <si>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</si>
  <si>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</si>
  <si>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</si>
  <si>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</si>
  <si>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</si>
  <si>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</si>
  <si>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</si>
  <si>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</si>
  <si>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</si>
  <si>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</si>
  <si>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</si>
  <si>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</si>
  <si>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</si>
  <si>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</si>
  <si>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</si>
  <si>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</si>
  <si>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</si>
  <si>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</si>
  <si>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</si>
  <si>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</si>
  <si>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</si>
  <si>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</si>
  <si>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</si>
  <si>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</si>
  <si>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</si>
  <si>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</si>
  <si>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</si>
  <si>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</si>
  <si>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</si>
  <si>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</si>
  <si>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</si>
  <si>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</si>
  <si>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</si>
  <si>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</si>
  <si>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</si>
  <si>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</si>
  <si>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</si>
  <si>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</si>
  <si>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</si>
  <si>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</si>
  <si>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</si>
  <si>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</si>
  <si>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</si>
  <si>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</si>
  <si>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</si>
  <si>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</si>
  <si>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</si>
  <si>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</si>
  <si>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</si>
  <si>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</si>
  <si>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</si>
  <si>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</si>
  <si>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</si>
  <si>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</si>
  <si>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</si>
  <si>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</si>
  <si>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</si>
  <si>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</si>
  <si>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</si>
  <si>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</si>
  <si>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</si>
  <si>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</si>
  <si>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</si>
  <si>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</si>
  <si>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</si>
  <si>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</si>
  <si>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</si>
  <si>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</si>
  <si>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</si>
  <si>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</si>
  <si>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</si>
  <si>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</si>
  <si>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</si>
  <si>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</si>
  <si>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</si>
  <si>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</si>
  <si>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</si>
  <si>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</si>
  <si>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</si>
  <si>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</si>
  <si>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</si>
  <si>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</si>
  <si>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</si>
  <si>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</si>
  <si>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</si>
  <si>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</si>
  <si>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</si>
  <si>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</si>
  <si>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</si>
  <si>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</si>
  <si>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</si>
  <si>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</si>
  <si>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</si>
  <si>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</si>
  <si>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</si>
  <si>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</si>
  <si>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</si>
  <si>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</si>
  <si>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</si>
  <si>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</si>
  <si>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</si>
  <si>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</si>
  <si>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</si>
  <si>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</si>
  <si>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</si>
  <si>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</si>
  <si>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</si>
  <si>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</si>
  <si>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</si>
  <si>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</si>
  <si>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</si>
  <si>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</si>
  <si>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</si>
  <si>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</si>
  <si>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</si>
  <si>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</si>
  <si>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</si>
  <si>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</si>
  <si>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</si>
  <si>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</si>
  <si>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</si>
  <si>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</si>
  <si>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</si>
  <si>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</si>
  <si>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</si>
  <si>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</si>
  <si>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</si>
  <si>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</si>
  <si>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</si>
  <si>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</si>
  <si>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</si>
  <si>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</si>
  <si>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</si>
  <si>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</si>
  <si>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</si>
  <si>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</si>
  <si>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</si>
  <si>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</si>
  <si>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</si>
  <si>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</si>
  <si>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</si>
  <si>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</si>
  <si>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</si>
  <si>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</si>
  <si>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</si>
  <si>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</si>
  <si>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</si>
  <si>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</si>
  <si>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</si>
  <si>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</si>
  <si>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</si>
  <si>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</si>
  <si>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</si>
  <si>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</si>
  <si>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</si>
  <si>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</si>
  <si>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</si>
  <si>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</si>
  <si>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</si>
  <si>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</si>
  <si>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</si>
  <si>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</si>
  <si>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</si>
  <si>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</si>
  <si>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</si>
  <si>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</si>
  <si>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</si>
  <si>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</si>
  <si>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</si>
  <si>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</si>
  <si>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</si>
  <si>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</si>
  <si>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</si>
  <si>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</si>
  <si>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</si>
  <si>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</si>
  <si>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</si>
  <si>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</si>
  <si>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</si>
  <si>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</si>
  <si>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</si>
  <si>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</si>
  <si>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</si>
  <si>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</si>
  <si>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</si>
  <si>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</si>
  <si>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</si>
  <si>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</si>
  <si>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</si>
  <si>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</si>
  <si>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</si>
  <si>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</si>
  <si>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</si>
  <si>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</si>
  <si>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</si>
  <si>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</si>
  <si>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</si>
  <si>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</si>
  <si>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</si>
  <si>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</si>
  <si>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</si>
  <si>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</si>
  <si>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</si>
  <si>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</si>
  <si>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</si>
  <si>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</si>
  <si>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</si>
  <si>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</si>
  <si>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</si>
  <si>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</si>
  <si>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</si>
  <si>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</si>
  <si>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</si>
  <si>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</si>
  <si>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</si>
  <si>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</si>
  <si>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</si>
  <si>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</si>
  <si>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</si>
  <si>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</si>
  <si>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</si>
  <si>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</si>
  <si>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</si>
  <si>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</si>
  <si>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</si>
  <si>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</si>
  <si>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</si>
  <si>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</si>
  <si>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</si>
  <si>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</si>
  <si>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</si>
  <si>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</si>
  <si>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</si>
  <si>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</si>
  <si>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</si>
  <si>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</si>
  <si>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</si>
  <si>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</si>
  <si>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</si>
  <si>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</si>
  <si>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</si>
  <si>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</si>
  <si>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</si>
  <si>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</si>
  <si>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</si>
  <si>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</si>
  <si>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</si>
  <si>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</si>
  <si>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</si>
  <si>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</si>
  <si>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</si>
  <si>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</si>
  <si>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</si>
  <si>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</si>
  <si>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</si>
  <si>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</si>
  <si>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</si>
  <si>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</si>
  <si>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</si>
  <si>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</si>
  <si>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</si>
  <si>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</si>
  <si>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</si>
  <si>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</si>
  <si>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</si>
  <si>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</si>
  <si>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</si>
  <si>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</si>
  <si>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</si>
  <si>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</si>
  <si>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</si>
  <si>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</si>
  <si>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</si>
  <si>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</si>
  <si>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</si>
  <si>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</si>
  <si>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</si>
  <si>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</si>
  <si>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</si>
  <si>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</si>
  <si>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</si>
  <si>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</si>
  <si>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</si>
  <si>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</si>
  <si>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</si>
  <si>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</si>
  <si>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</si>
  <si>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</si>
  <si>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</si>
  <si>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</si>
  <si>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</si>
  <si>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</si>
  <si>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</si>
  <si>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</si>
  <si>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</si>
  <si>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</si>
  <si>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</si>
  <si>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</si>
  <si>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</si>
  <si>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</si>
  <si>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</si>
  <si>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</si>
  <si>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</si>
  <si>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</si>
  <si>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</si>
  <si>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</si>
  <si>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</si>
  <si>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</si>
  <si>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</si>
  <si>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</si>
  <si>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</si>
  <si>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</si>
  <si>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</si>
  <si>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</si>
  <si>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</si>
  <si>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</si>
  <si>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</si>
  <si>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</si>
  <si>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</si>
  <si>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</si>
  <si>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</si>
  <si>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</si>
  <si>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</si>
  <si>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</si>
  <si>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</si>
  <si>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</si>
  <si>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</si>
  <si>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</si>
  <si>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</si>
  <si>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</si>
  <si>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</si>
  <si>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</si>
  <si>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</si>
  <si>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</si>
  <si>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</si>
  <si>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</si>
  <si>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</si>
  <si>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</si>
  <si>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</si>
  <si>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</si>
  <si>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</si>
  <si>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</si>
  <si>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</si>
  <si>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</si>
  <si>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</si>
  <si>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</si>
  <si>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</si>
  <si>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</si>
  <si>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</si>
  <si>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</si>
  <si>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</si>
  <si>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</si>
  <si>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</si>
  <si>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</si>
  <si>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</si>
  <si>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</si>
  <si>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</si>
  <si>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</si>
  <si>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</si>
  <si>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</si>
  <si>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</si>
  <si>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</si>
  <si>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</si>
  <si>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</si>
  <si>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</si>
  <si>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</si>
  <si>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</si>
  <si>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</si>
  <si>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</si>
  <si>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</si>
  <si>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</si>
  <si>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</si>
  <si>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</si>
  <si>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</si>
  <si>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</si>
  <si>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</si>
  <si>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</si>
  <si>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</si>
  <si>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</si>
  <si>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</si>
  <si>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</si>
  <si>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</si>
  <si>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</si>
  <si>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</si>
  <si>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</si>
  <si>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</si>
  <si>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</si>
  <si>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</si>
  <si>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</si>
  <si>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</si>
  <si>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</si>
  <si>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</si>
  <si>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</si>
  <si>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</si>
  <si>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</si>
  <si>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</si>
  <si>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</si>
  <si>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</si>
  <si>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</si>
  <si>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</si>
  <si>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</si>
  <si>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</si>
  <si>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</si>
  <si>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</si>
  <si>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</si>
  <si>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</si>
  <si>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</si>
  <si>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</si>
  <si>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</si>
  <si>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</si>
  <si>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</si>
  <si>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</si>
  <si>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</si>
  <si>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</si>
  <si>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</si>
  <si>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</si>
  <si>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</si>
  <si>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</si>
  <si>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</si>
  <si>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</si>
  <si>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</si>
  <si>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</si>
  <si>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</si>
  <si>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</si>
  <si>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</si>
  <si>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</si>
  <si>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</si>
  <si>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</si>
  <si>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</si>
  <si>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</si>
  <si>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</si>
  <si>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</si>
  <si>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</si>
  <si>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</si>
  <si>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</si>
  <si>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</si>
  <si>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</si>
  <si>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</si>
  <si>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</si>
  <si>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</si>
  <si>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</si>
  <si>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</si>
  <si>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</si>
  <si>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</si>
  <si>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</si>
  <si>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</si>
  <si>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</si>
  <si>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</si>
  <si>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</si>
  <si>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</si>
  <si>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</si>
  <si>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</si>
  <si>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</si>
  <si>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</si>
  <si>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</si>
  <si>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</si>
  <si>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</si>
  <si>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</si>
  <si>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</si>
  <si>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</si>
  <si>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</si>
  <si>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</si>
  <si>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</si>
  <si>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</si>
  <si>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</si>
  <si>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</si>
  <si>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</si>
  <si>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</si>
  <si>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</si>
  <si>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</si>
  <si>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</si>
  <si>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</si>
  <si>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</si>
  <si>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</si>
  <si>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</si>
  <si>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</si>
  <si>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</si>
  <si>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</si>
  <si>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</si>
  <si>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</si>
  <si>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</si>
  <si>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</si>
  <si>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</si>
  <si>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</si>
  <si>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</si>
  <si>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</si>
  <si>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</si>
  <si>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</si>
  <si>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</si>
  <si>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</si>
  <si>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</si>
  <si>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</si>
  <si>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</si>
  <si>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</si>
  <si>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</si>
  <si>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</si>
  <si>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</si>
  <si>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</si>
  <si>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</si>
  <si>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</si>
  <si>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</si>
  <si>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</si>
  <si>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</si>
  <si>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</si>
  <si>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</si>
  <si>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</si>
  <si>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</si>
  <si>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</si>
  <si>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</si>
  <si>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</si>
  <si>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</si>
  <si>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</si>
  <si>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</si>
  <si>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</si>
  <si>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</si>
  <si>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</si>
  <si>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</si>
  <si>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</si>
  <si>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</si>
  <si>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</si>
  <si>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</si>
  <si>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</si>
  <si>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</si>
  <si>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</si>
  <si>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</si>
  <si>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</si>
  <si>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</si>
  <si>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</si>
  <si>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</si>
  <si>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</si>
  <si>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</si>
  <si>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</si>
  <si>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</si>
  <si>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</si>
  <si>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</si>
  <si>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</si>
  <si>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</si>
  <si>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</si>
  <si>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</si>
  <si>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</si>
  <si>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</si>
  <si>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</si>
  <si>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</si>
  <si>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</si>
  <si>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</si>
  <si>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</si>
  <si>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</si>
  <si>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</si>
  <si>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</si>
  <si>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</si>
  <si>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</si>
  <si>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</si>
  <si>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</si>
  <si>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</si>
  <si>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</si>
  <si>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</si>
  <si>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</si>
  <si>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</si>
  <si>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</si>
  <si>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</si>
  <si>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</si>
  <si>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</si>
  <si>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</si>
  <si>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</si>
  <si>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</si>
  <si>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</si>
  <si>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</si>
  <si>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</si>
  <si>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</si>
  <si>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</si>
  <si>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</si>
  <si>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</si>
  <si>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</si>
  <si>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</si>
  <si>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</si>
  <si>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</si>
  <si>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</si>
  <si>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</si>
  <si>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</si>
  <si>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</si>
  <si>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</si>
  <si>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</si>
  <si>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</si>
  <si>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</si>
  <si>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</si>
  <si>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</si>
  <si>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</si>
  <si>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</si>
  <si>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</si>
  <si>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</si>
  <si>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</si>
  <si>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</si>
  <si>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</si>
  <si>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</si>
  <si>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</si>
  <si>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</si>
  <si>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</si>
  <si>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</si>
  <si>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</si>
  <si>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</si>
  <si>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</si>
  <si>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</si>
  <si>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</si>
  <si>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</si>
  <si>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</si>
  <si>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</si>
  <si>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</si>
  <si>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</si>
  <si>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</si>
  <si>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</si>
  <si>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</si>
  <si>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</si>
  <si>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</si>
  <si>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</si>
  <si>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</si>
  <si>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</si>
  <si>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</si>
  <si>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</si>
  <si>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</si>
  <si>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</si>
  <si>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</si>
  <si>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</si>
  <si>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</si>
  <si>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</si>
  <si>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</si>
  <si>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</si>
  <si>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</si>
  <si>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</si>
  <si>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</si>
  <si>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</si>
  <si>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</si>
  <si>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</si>
  <si>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</si>
  <si>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</si>
  <si>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</si>
  <si>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</si>
  <si>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</si>
  <si>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</si>
  <si>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</si>
  <si>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</si>
  <si>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</si>
  <si>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</si>
  <si>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</si>
  <si>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</si>
  <si>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</si>
  <si>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</si>
  <si>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</si>
  <si>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</si>
  <si>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</si>
  <si>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</si>
  <si>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</si>
  <si>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</si>
  <si>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</si>
  <si>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</si>
  <si>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</si>
  <si>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</si>
  <si>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</si>
  <si>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</si>
  <si>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</si>
  <si>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</si>
  <si>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</si>
  <si>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</si>
  <si>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</si>
  <si>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</si>
  <si>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</si>
  <si>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</si>
  <si>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</si>
  <si>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</si>
  <si>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</si>
  <si>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</si>
  <si>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</si>
  <si>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</si>
  <si>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</si>
  <si>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</si>
  <si>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</si>
  <si>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</si>
  <si>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</si>
  <si>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</si>
  <si>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</si>
  <si>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</si>
  <si>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</si>
  <si>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</si>
  <si>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</si>
  <si>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</si>
  <si>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</si>
  <si>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</si>
  <si>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</si>
  <si>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</si>
  <si>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</si>
  <si>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</si>
  <si>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</si>
  <si>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</si>
  <si>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</si>
  <si>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</si>
  <si>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</si>
  <si>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</si>
  <si>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</si>
  <si>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</si>
  <si>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</si>
  <si>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</si>
  <si>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</si>
  <si>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</si>
  <si>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</si>
  <si>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</si>
  <si>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</si>
  <si>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</si>
  <si>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</si>
  <si>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</si>
  <si>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</si>
  <si>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</si>
  <si>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</si>
  <si>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</si>
  <si>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</si>
  <si>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</si>
  <si>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</si>
  <si>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</si>
  <si>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</si>
  <si>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</si>
  <si>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</si>
  <si>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</si>
  <si>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</si>
  <si>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</si>
  <si>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</si>
  <si>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</si>
  <si>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</si>
  <si>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</si>
  <si>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</si>
  <si>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</si>
  <si>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</si>
  <si>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</si>
  <si>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</si>
  <si>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</si>
  <si>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</si>
  <si>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</si>
  <si>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</si>
  <si>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</si>
  <si>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</si>
  <si>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</si>
  <si>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</si>
  <si>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</si>
  <si>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</si>
  <si>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</si>
  <si>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</si>
  <si>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</si>
  <si>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</si>
  <si>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</si>
  <si>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</si>
  <si>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</si>
  <si>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</si>
  <si>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</si>
  <si>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</si>
  <si>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</si>
  <si>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</si>
  <si>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</si>
  <si>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</si>
  <si>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</si>
  <si>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</si>
  <si>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</si>
  <si>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</si>
  <si>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</si>
  <si>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</si>
  <si>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</si>
  <si>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</si>
  <si>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</si>
  <si>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</si>
  <si>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</si>
  <si>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</si>
  <si>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</si>
  <si>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</si>
  <si>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</si>
  <si>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</si>
  <si>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</si>
  <si>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</si>
  <si>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</si>
  <si>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</si>
  <si>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</si>
  <si>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</si>
  <si>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</si>
  <si>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</si>
  <si>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</si>
  <si>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</si>
  <si>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</si>
  <si>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</si>
  <si>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</si>
  <si>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</si>
  <si>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</si>
  <si>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</si>
  <si>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</si>
  <si>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</si>
  <si>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</si>
  <si>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</si>
  <si>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</si>
  <si>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</si>
  <si>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</si>
  <si>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</si>
  <si>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</si>
  <si>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</si>
  <si>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</si>
  <si>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</si>
  <si>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</si>
  <si>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</si>
  <si>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</si>
  <si>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</si>
  <si>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</si>
  <si>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</si>
  <si>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</si>
  <si>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</si>
  <si>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</si>
  <si>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</si>
  <si>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</si>
  <si>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</si>
  <si>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</si>
  <si>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</si>
  <si>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</si>
  <si>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</si>
  <si>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</si>
  <si>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</si>
  <si>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</si>
  <si>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</si>
  <si>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</si>
  <si>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</si>
  <si>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</si>
  <si>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</si>
  <si>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</si>
  <si>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</si>
  <si>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</si>
  <si>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</si>
  <si>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</si>
  <si>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</si>
  <si>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</si>
  <si>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</si>
  <si>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</si>
  <si>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</si>
  <si>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</si>
  <si>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</si>
  <si>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</si>
  <si>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</si>
  <si>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</si>
  <si>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</si>
  <si>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</si>
  <si>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</si>
  <si>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</si>
  <si>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</si>
  <si>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</si>
  <si>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</si>
  <si>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</si>
  <si>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</si>
  <si>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</si>
  <si>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</si>
  <si>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</si>
  <si>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</si>
  <si>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</si>
  <si>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</si>
  <si>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</si>
  <si>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</si>
  <si>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</si>
  <si>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</si>
  <si>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</si>
  <si>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</si>
  <si>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</si>
  <si>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</si>
  <si>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</si>
  <si>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</si>
  <si>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</si>
  <si>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</si>
  <si>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</si>
  <si>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</si>
  <si>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</si>
  <si>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</si>
  <si>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</si>
  <si>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</si>
  <si>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</si>
  <si>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</si>
  <si>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</si>
  <si>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</si>
  <si>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</si>
  <si>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</si>
  <si>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</si>
  <si>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</si>
  <si>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</si>
  <si>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</si>
  <si>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</si>
  <si>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</si>
  <si>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</si>
  <si>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</si>
  <si>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</si>
  <si>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</si>
  <si>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</si>
  <si>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</si>
  <si>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</si>
  <si>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</si>
  <si>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</si>
  <si>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</si>
  <si>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</si>
  <si>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</si>
  <si>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</si>
  <si>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</si>
  <si>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</si>
  <si>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</si>
  <si>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</si>
  <si>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</si>
  <si>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</si>
  <si>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</si>
  <si>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</si>
  <si>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</si>
  <si>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</si>
  <si>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</si>
  <si>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</si>
  <si>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</si>
  <si>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</si>
  <si>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</si>
  <si>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</si>
  <si>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</si>
  <si>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</si>
  <si>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</si>
  <si>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</si>
  <si>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</si>
  <si>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</si>
  <si>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</si>
  <si>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</si>
  <si>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</si>
  <si>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</si>
  <si>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</si>
  <si>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</si>
  <si>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</si>
  <si>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</si>
  <si>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</si>
  <si>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</si>
  <si>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</si>
  <si>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</si>
  <si>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</si>
  <si>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</si>
  <si>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</si>
  <si>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</si>
  <si>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</si>
  <si>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</si>
  <si>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</si>
  <si>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</si>
  <si>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</si>
  <si>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</si>
  <si>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</si>
  <si>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</si>
  <si>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</si>
  <si>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</si>
  <si>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</si>
  <si>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</si>
  <si>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</si>
  <si>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</si>
  <si>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</si>
  <si>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</si>
  <si>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</si>
  <si>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</si>
  <si>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</si>
  <si>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</si>
  <si>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</si>
  <si>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</si>
  <si>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</si>
  <si>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</si>
  <si>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</si>
  <si>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</si>
  <si>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</si>
  <si>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</si>
  <si>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</si>
  <si>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</si>
  <si>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</si>
  <si>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</si>
  <si>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</si>
  <si>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</si>
  <si>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</si>
  <si>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</si>
  <si>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</si>
  <si>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</si>
  <si>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</si>
  <si>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</si>
  <si>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</si>
  <si>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</si>
  <si>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</si>
  <si>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</si>
  <si>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</si>
  <si>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</si>
  <si>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</si>
  <si>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</si>
  <si>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</si>
  <si>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</si>
  <si>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</si>
  <si>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</si>
  <si>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</si>
  <si>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</si>
  <si>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</si>
  <si>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</si>
  <si>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</si>
  <si>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</si>
  <si>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</si>
  <si>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</si>
  <si>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</si>
  <si>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</si>
  <si>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</si>
  <si>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</si>
  <si>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</si>
  <si>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</si>
  <si>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</si>
  <si>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</si>
  <si>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</si>
  <si>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</si>
  <si>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</si>
  <si>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</si>
  <si>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</si>
  <si>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</si>
  <si>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</si>
  <si>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</si>
  <si>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</si>
  <si>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</si>
  <si>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</si>
  <si>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</si>
  <si>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</si>
  <si>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</si>
  <si>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</si>
  <si>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</si>
  <si>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</si>
  <si>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</si>
  <si>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</si>
  <si>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</si>
  <si>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</si>
  <si>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</si>
  <si>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PCM-20251106-00000152</t>
  </si>
  <si>
    <t>ETA 30 min</t>
  </si>
  <si>
    <t>PCM-20251106-00000193</t>
  </si>
  <si>
    <t>ETA 60 min</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</si>
  <si>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</si>
  <si>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</si>
  <si>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</si>
  <si>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</si>
  <si>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</si>
  <si>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</si>
  <si>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</si>
  <si>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no pcm</t>
  </si>
  <si>
    <t>kmmd0753</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</si>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</sst>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0" totalsRowShown="0" headerRowDxfId="141" dataDxfId="140" headerRowBorderDxfId="138" tableBorderDxfId="139" totalsRowBorderDxfId="137">
  <autoFilter ref="A1:CJ1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32" dataDxfId="31" headerRowBorderDxfId="29" tableBorderDxfId="30" totalsRowBorderDxfId="28">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A15" sqref="A1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304.17808287037042</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0.72339537036896218</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45967.126508796297</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45967.126508796297</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45967.126508796297</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45967.126508796297</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45967.126508796297</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45967.126508796297</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45967.126508796297</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45967.126508796297</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45967.126508796297</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45967.126508796297</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45967.126508796297</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45967.126508796297</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45967.126508796297</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45967.126508796297</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45967.126508796297</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45967.126508796297</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45967.126508796297</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45967.126508796297</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45967.126508796297</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45967.126508796297</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45967.126508796297</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45967.126508796297</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45967.126508796297</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45967.126508796297</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45967.126508796297</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45967.126508796297</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45967.126508796297</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45967.126508796297</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45967.126508796297</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45967.126508796297</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45967.126508796297</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45967.126508796297</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45967.126508796297</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45967.126508796297</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45967.126508796297</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45967.126508796297</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45967.126508796297</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45967.126508796297</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45967.126508796297</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45967.126508796297</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45967.126508796297</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45967.126508796297</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45967.126508796297</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45967.126508796297</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45967.126508796297</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45967.126508796297</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45967.126508796297</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45967.126508796297</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45967.126508796297</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45967.126508796297</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45967.126508796297</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45967.126508796297</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45967.126508796297</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45967.126508796297</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45967.126508796297</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45967.126508796297</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45967.126508796297</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45967.126508796297</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45967.126508796297</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45967.126508796297</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45967.126508796297</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45967.126508796297</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45967.126508796297</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45967.126508796297</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45967.126508796297</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45967.126508796297</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45967.126508796297</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45967.126508796297</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45967.126508796297</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45967.126508796297</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45967.126508796297</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45967.126508796297</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45967.126508796297</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45967.126508796297</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45967.126508796297</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45967.126508796297</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45967.126508796297</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45967.126508796297</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45967.126508796297</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45967.126508796297</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45967.126508796297</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45967.126508796297</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45967.126508796297</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45967.126508796297</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45967.126508796297</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45967.126508796297</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45967.126508796297</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6484825B-09F6-4E43-9101-763FB3E92EDB}"/>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0"/>
  <sheetViews>
    <sheetView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142.12667083333508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8.3844254629657371</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t="s">
        <v>39109</v>
      </c>
      <c r="B5" s="18" t="str">
        <f>IFERROR(VLOOKUP(D5,DB!A:K,11,0),"")</f>
        <v>R2</v>
      </c>
      <c r="C5" s="18">
        <v>1</v>
      </c>
      <c r="D5" s="61" t="s">
        <v>25936</v>
      </c>
      <c r="E5" s="111" t="s">
        <v>39102</v>
      </c>
      <c r="F5" s="112">
        <v>45967.090601851851</v>
      </c>
      <c r="G5" s="113">
        <f ca="1">IFERROR(NOW()-F5,"-")</f>
        <v>3.5906944445741829E-2</v>
      </c>
      <c r="H5" s="112">
        <v>45967.085046296299</v>
      </c>
      <c r="I5" s="18" t="str">
        <f>IFERROR(VLOOKUP(D5,DB!A:F,6,0),"")</f>
        <v>Generator-SG</v>
      </c>
      <c r="J5" s="18" t="str">
        <f>IFERROR(VLOOKUP(D5,DB!A:G,7,0),"")</f>
        <v>In progress</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t="s">
        <v>39111</v>
      </c>
      <c r="B6" s="18" t="str">
        <f>IFERROR(VLOOKUP(D6,DB!A:K,11,0),"")</f>
        <v>R2</v>
      </c>
      <c r="C6" s="18">
        <v>1</v>
      </c>
      <c r="D6" s="18" t="s">
        <v>22203</v>
      </c>
      <c r="E6" s="111" t="s">
        <v>39102</v>
      </c>
      <c r="F6" s="112">
        <v>45967.118773148148</v>
      </c>
      <c r="G6" s="113">
        <f ca="1">IFERROR(NOW()-F6,"-")</f>
        <v>7.7356481488095596E-3</v>
      </c>
      <c r="H6" s="112">
        <v>45967.113217592596</v>
      </c>
      <c r="I6" s="18" t="str">
        <f>IFERROR(VLOOKUP(D6,DB!A:F,6,0),"")</f>
        <v>Power cube</v>
      </c>
      <c r="J6" s="18" t="str">
        <f>IFERROR(VLOOKUP(D6,DB!A:G,7,0),"")</f>
        <v>In progress+No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45967.126508796297</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45967.126508796297</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45967.126508796297</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45967.126508796297</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45967.126508796297</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45967.126508796297</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45967.126508796297</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45967.126508796297</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45967.126508796297</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45967.126508796297</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45967.126508796297</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45967.126508796297</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45967.126508796297</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45967.126508796297</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45967.126508796297</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45967.126508796297</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45967.126508796297</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45967.126508796297</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45967.126508796297</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45967.126508796297</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45967.126508796297</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45967.126508796297</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45967.126508796297</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45967.126508796297</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45967.126508796297</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45967.126508796297</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45967.126508796297</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45967.126508796297</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45967.126508796297</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45967.126508796297</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45967.126508796297</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45967.126508796297</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45967.126508796297</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45967.126508796297</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45967.126508796297</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45967.126508796297</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45967.126508796297</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45967.126508796297</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45967.126508796297</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45967.126508796297</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45967.126508796297</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45967.126508796297</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45967.126508796297</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45967.126508796297</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45967.126508796297</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45967.126508796297</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45967.126508796297</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45967.126508796297</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45967.126508796297</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45967.126508796297</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45967.126508796297</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45967.126508796297</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45967.126508796297</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45967.126508796297</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45967.126508796297</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45967.126508796297</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45967.126508796297</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45967.126508796297</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45967.126508796297</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45967.126508796297</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45967.126508796297</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45967.126508796297</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45967.126508796297</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45967.126508796297</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45967.126508796297</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45967.126508796297</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45967.126508796297</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45967.126508796297</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45967.126508796297</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45967.126508796297</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45967.126508796297</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45967.126508796297</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45967.126508796297</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45967.126508796297</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45967.126508796297</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45967.126508796297</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45967.126508796297</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45967.126508796297</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45967.126508796297</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45967.126508796297</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45967.126508796297</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45967.126508796297</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45967.126508796297</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45967.126508796297</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45967.126508796297</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45967.126508796297</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45967.126508796297</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45967.126508796297</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45967.126508796297</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45967.126508796297</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45967.126508796297</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45967.126508796297</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10"/>
      <c r="B99" s="18" t="str">
        <f>IFERROR(VLOOKUP(D99,DB!A:K,11,0),"")</f>
        <v/>
      </c>
      <c r="C99" s="18"/>
      <c r="D99" s="18"/>
      <c r="E99" s="111"/>
      <c r="F99" s="112"/>
      <c r="G99" s="113">
        <f ca="1">IFERROR(NOW()-F99,"-")</f>
        <v>45967.126508796297</v>
      </c>
      <c r="H99" s="11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8"/>
    </row>
    <row r="100" spans="1:88" ht="31.5" customHeight="1">
      <c r="A100" s="155"/>
      <c r="B100" s="156" t="str">
        <f>IFERROR(VLOOKUP(D100,DB!A:K,11,0),"")</f>
        <v/>
      </c>
      <c r="C100" s="156"/>
      <c r="D100" s="156"/>
      <c r="E100" s="157"/>
      <c r="F100" s="158"/>
      <c r="G100" s="159">
        <f ca="1">IFERROR(NOW()-F100,"-")</f>
        <v>45967.126508796297</v>
      </c>
      <c r="H100" s="158"/>
      <c r="I100" s="156" t="str">
        <f>IFERROR(VLOOKUP(D100,DB!A:F,6,0),"")</f>
        <v/>
      </c>
      <c r="J100" s="156" t="str">
        <f>IFERROR(VLOOKUP(D100,DB!A:G,7,0),"")</f>
        <v/>
      </c>
      <c r="K100" s="160"/>
      <c r="L100" s="156" t="str">
        <f>IFERROR(VLOOKUP(D100,DB!A:I,9,0),"")</f>
        <v/>
      </c>
      <c r="M100" s="156"/>
      <c r="N100" s="156"/>
      <c r="O100" s="156"/>
      <c r="P100" s="156"/>
      <c r="Q100" s="156"/>
      <c r="R100" s="156"/>
      <c r="S100" s="156"/>
      <c r="T100" s="156"/>
      <c r="U100" s="156"/>
      <c r="V100" s="156"/>
      <c r="W100" s="156"/>
      <c r="X100" s="156"/>
      <c r="Y100" s="156"/>
      <c r="Z100" s="156"/>
      <c r="AA100" s="156"/>
      <c r="AB100" s="156"/>
      <c r="AC100" s="156"/>
      <c r="AD100" s="156"/>
      <c r="AE100" s="156"/>
      <c r="AF100" s="156"/>
      <c r="AG100" s="156"/>
      <c r="AH100" s="156"/>
      <c r="AI100" s="156"/>
      <c r="AJ100" s="156"/>
      <c r="AK100" s="156"/>
      <c r="AL100" s="156"/>
      <c r="AM100" s="156"/>
      <c r="AN100" s="156"/>
      <c r="AO100" s="156"/>
      <c r="AP100" s="156"/>
      <c r="AQ100" s="156"/>
      <c r="AR100" s="156"/>
      <c r="AS100" s="156"/>
      <c r="AT100" s="156"/>
      <c r="AU100" s="156"/>
      <c r="AV100" s="156"/>
      <c r="AW100" s="156"/>
      <c r="AX100" s="156"/>
      <c r="AY100" s="156"/>
      <c r="AZ100" s="156"/>
      <c r="BA100" s="156"/>
      <c r="BB100" s="156"/>
      <c r="BC100" s="156"/>
      <c r="BD100" s="156"/>
      <c r="BE100" s="156"/>
      <c r="BF100" s="156"/>
      <c r="BG100" s="156"/>
      <c r="BH100" s="156"/>
      <c r="BI100" s="156"/>
      <c r="BJ100" s="156"/>
      <c r="BK100" s="156"/>
      <c r="BL100" s="156"/>
      <c r="BM100" s="156"/>
      <c r="BN100" s="156"/>
      <c r="BO100" s="156"/>
      <c r="BP100" s="156"/>
      <c r="BQ100" s="156"/>
      <c r="BR100" s="156"/>
      <c r="BS100" s="156"/>
      <c r="BT100" s="156"/>
      <c r="BU100" s="156"/>
      <c r="BV100" s="156"/>
      <c r="BW100" s="156"/>
      <c r="BX100" s="156"/>
      <c r="BY100" s="156"/>
      <c r="BZ100" s="156"/>
      <c r="CA100" s="156"/>
      <c r="CB100" s="156"/>
      <c r="CC100" s="156"/>
      <c r="CD100" s="156"/>
      <c r="CE100" s="156"/>
      <c r="CF100" s="156"/>
      <c r="CG100" s="156"/>
      <c r="CH100" s="156"/>
      <c r="CI100" s="156"/>
      <c r="CJ100" s="161"/>
    </row>
  </sheetData>
  <dataValidations count="2">
    <dataValidation allowBlank="1" showInputMessage="1" showErrorMessage="1" sqref="E1" xr:uid="{4D935161-CDD3-4592-B877-3FB59C99E142}"/>
    <dataValidation type="list" allowBlank="1" showInputMessage="1" showErrorMessage="1" sqref="E3:E1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45967.126508796297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45967.126508796297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45967.126508796297</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45967.126508796297</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45967.126508796297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45967.126508796297</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45967.126508796297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45967.126508796297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45967.126508796297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45967.126508796297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45967.126508796297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45967.126508796297</v>
      </c>
      <c r="H13" s="22" t="s">
        <v>39113</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45967.126508796297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45967.126508796297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45967.126508796297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45967.126508796297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45967.126508796297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45967.126508796297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45967.126508796297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45967.126508796297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45967.126508796297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45967.126508796297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45967.126508796297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45967.126508796297</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39114</v>
      </c>
      <c r="D26" s="18"/>
      <c r="E26" s="18"/>
      <c r="F26" s="20"/>
      <c r="G26" s="21">
        <f t="shared" ref="G26:G89" ca="1" si="1">IFERROR(NOW()-F26,"-")</f>
        <v>45967.126508796297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45967.126508796297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45967.126508796297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45967.126508796297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45967.126508796297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45967.126508796297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45967.126508796297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45967.126508796297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45967.126508796297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45967.126508796297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45967.126508796297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45967.126508796297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45967.126508796297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45967.126508796297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45967.126508796297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45967.126508796297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45967.126508796297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45967.126508796297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45967.126508796297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45967.126508796297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45967.126508796297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45967.126508796297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45967.126508796297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45967.126508796297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45967.126508796297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45967.126508796297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45967.126508796297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45967.126508796297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45967.126508796297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45967.126508796297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45967.126508796297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45967.126508796297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45967.126508796297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45967.126508796297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45967.126508796297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45967.126508796297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45967.126508796297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45967.126508796297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45967.126508796297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45967.126508796297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45967.126508796297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45967.126508796297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45967.126508796297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45967.126508796297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45967.126508796297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45967.126508796297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45967.126508796297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45967.126508796297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45967.126508796297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45967.126508796297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45967.126508796297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45967.126508796297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45967.126508796297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45967.126508796297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45967.126508796297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45967.126508796297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45967.126508796297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45967.126508796297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45967.126508796297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45967.126508796297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45967.126508796297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45967.126508796297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45967.126508796297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45967.126508796297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45967.126508796297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45967.126508796297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45967.126508796297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45967.126508796297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45967.126508796297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45967.126508796297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45967.126508796297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45967.126508796297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45967.126508796297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45967.126508796297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45967.126508796297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45967.126508796297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45967.126508796297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45967.126508796297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45967.126508796297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45967.126508796297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45967.126508796297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45967.126508796297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45967.126508796297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45967.126508796297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45967.126508796297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45967.126508796297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45967.126508796297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45967.126508796297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45967.126508796297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45967.126508796297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45967.126508796297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45967.126508796297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45967.126508796297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45967.126508796297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45967.126508796297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45967.126508796297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45967.126508796297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45967.126508796297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45967.126508796297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45967.126508796297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45967.126508796297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45967.126508796297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45967.126508796297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45967.126508796297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45967.126508796297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45967.126508796297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45967.126508796297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45967.126508796297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45967.126508796297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45967.126508796297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45967.126508796297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45967.126508796297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45967.126508796297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45967.126508796297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45967.126508796297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45967.126508796297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45967.126508796297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45967.126508796297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45967.126508796297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45967.126508796297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45967.126508796297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45967.126508796297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45967.126508796297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45967.126508796297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45967.126508796297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45967.126508796297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45967.126508796297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45967.126508796297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45967.126508796297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45967.126508796297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45967.126508796297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45967.126508796297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45967.126508796297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45967.126508796297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45967.126508796297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45967.126508796297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45967.126508796297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45967.126508796297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45967.126508796297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45967.126508796297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45967.126508796297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45967.126508796297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45967.126508796297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45967.126508796297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45967.126508796297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45967.126508796297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45967.126508796297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45967.126508796297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45967.126508796297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45967.126508796297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45967.126508796297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45967.126508796297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45967.126508796297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45967.126508796297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45967.126508796297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45967.126508796297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45967.126508796297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45967.126508796297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45967.126508796297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45967.126508796297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45967.126508796297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45967.126508796297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45967.126508796297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45967.126508796297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45967.126508796297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45967.126508796297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45967.126508796297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45967.126508796297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45967.126508796297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45967.126508796297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45967.126508796297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45967.126508796297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45967.126508796297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45967.126508796297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45967.126508796297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45967.126508796297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45967.126508796297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45967.126508796297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45967.126508796297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45967.126508796297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45967.126508796297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45967.126508796297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45967.126508796297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45967.126508796297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45967.126508796297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45967.126508796297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45967.126508796297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45967.126508796297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45967.126508796297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45967.126508796297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45967.126508796297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45967.126508796297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45967.126508796297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45967.126508796297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45967.126508796297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45967.126508796297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45967.126508796297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45967.126508796297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45967.126508796297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45967.126508796297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45967.126508796297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45967.126508796297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45967.126508796297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45967.126508796297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45967.126508796297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45967.126508796297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45967.126508796297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45967.126508796297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45967.126508796297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45967.126508796297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45967.126508796297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45967.126508796297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45967.126508796297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45967.126508796297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45967.126508796297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45967.126508796297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45967.126508796297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45967.126508796297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45967.126508796297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45967.126508796297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45967.126508796297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45967.126508796297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45967.126508796297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45967.126508796297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45967.126508796297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45967.126508796297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45967.126508796297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45967.126508796297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45967.126508796297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45967.126508796297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45967.126508796297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45967.126508796297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45967.126508796297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45967.126508796297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45967.126508796297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45967.126508796297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45967.126508796297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45967.126508796297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45967.126508796297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45967.126508796297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45967.126508796297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45967.126508796297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45967.126508796297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45967.126508796297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45967.126508796297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45967.126508796297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45967.126508796297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45967.126508796297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45967.126508796297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45967.126508796297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45967.126508796297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45967.126508796297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45967.126508796297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45967.126508796297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45967.126508796297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45967.126508796297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45967.126508796297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45967.126508796297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45967.126508796297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45967.126508796297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45967.126508796297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45967.126508796297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45967.126508796297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45967.126508796297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45967.126508796297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45967.126508796297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45967.126508796297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45967.126508796297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45967.126508796297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45967.126508796297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45967.126508796297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45967.126508796297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45967.126508796297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45967.126508796297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45967.126508796297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45967.126508796297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45967.126508796297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45967.126508796297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45967.126508796297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45967.126508796297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45967.126508796297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45967.126508796297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45967.126508796297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45967.126508796297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45967.126508796297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45967.126508796297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45967.126508796297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45967.126508796297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45967.126508796297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45967.126508796297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45967.126508796297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45967.126508796297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45967.126508796297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45967.126508796297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45967.126508796297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45967.126508796297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45967.126508796297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45967.126508796297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45967.126508796297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45967.126508796297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45967.126508796297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45967.126508796297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45967.126508796297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45967.126508796297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45967.126508796297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45967.126508796297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45967.126508796297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45967.126508796297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45967.126508796297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45967.126508796297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45967.126508796297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45967.126508796297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45967.126508796297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45967.126508796297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45967.126508796297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45967.126508796297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45967.126508796297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45967.126508796297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45967.126508796297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45967.126508796297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45967.126508796297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45967.126508796297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45967.126508796297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45967.126508796297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45967.126508796297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45967.126508796297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45967.126508796297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45967.126508796297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45967.126508796297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45967.126508796297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45967.126508796297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45967.126508796297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45967.126508796297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45967.126508796297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45967.126508796297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45967.126508796297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45967.126508796297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45967.126508796297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45967.126508796297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45967.126508796297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45967.126508796297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45967.126508796297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45967.126508796297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45967.126508796297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45967.126508796297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45967.126508796297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45967.126508796297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45967.126508796297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45967.126508796297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45967.126508796297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45967.126508796297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45967.126508796297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45967.126508796297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45967.126508796297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45967.126508796297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45967.126508796297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45967.126508796297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45967.126508796297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45967.126508796297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45967.126508796297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45967.126508796297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45967.126508796297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45967.126508796297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45967.126508796297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45967.126508796297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45967.126508796297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45967.126508796297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45967.126508796297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45967.126508796297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45967.126508796297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45967.126508796297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45967.126508796297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45967.126508796297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45967.126508796297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45967.126508796297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45967.126508796297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45967.126508796297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45967.126508796297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45967.126508796297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45967.126508796297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45967.126508796297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45967.126508796297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45967.126508796297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45967.126508796297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45967.126508796297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45967.126508796297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45967.126508796297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45967.126508796297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45967.126508796297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45967.126508796297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45967.126508796297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45967.126508796297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45967.126508796297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45967.126508796297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45967.126508796297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45967.126508796297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45967.126508796297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45967.126508796297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45967.126508796297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45967.126508796297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45967.126508796297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45967.126508796297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45967.126508796297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45967.126508796297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45967.126508796297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45967.126508796297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45967.126508796297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45967.126508796297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45967.126508796297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45967.126508796297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45967.126508796297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45967.126508796297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45967.126508796297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45967.126508796297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45967.126508796297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45967.126508796297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45967.126508796297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45967.126508796297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45967.126508796297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45967.126508796297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45967.126508796297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45967.126508796297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45967.126508796297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45967.126508796297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45967.126508796297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45967.126508796297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45967.126508796297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45967.126508796297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45967.126508796297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45967.126508796297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45967.126508796297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45967.126508796297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45967.126508796297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45967.126508796297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45967.126508796297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45967.126508796297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45967.126508796297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45967.126508796297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45967.126508796297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45967.126508796297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45967.126508796297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45967.126508796297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45967.126508796297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45967.126508796297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45967.126508796297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45967.126508796297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45967.126508796297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45967.126508796297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45967.126508796297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45967.126508796297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45967.126508796297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45967.126508796297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45967.126508796297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45967.126508796297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45967.126508796297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45967.126508796297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45967.126508796297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45967.126508796297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45967.126508796297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45967.126508796297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45967.126508796297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45967.126508796297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45967.126508796297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45967.126508796297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45967.126508796297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45967.126508796297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45967.126508796297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45967.126508796297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45967.126508796297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45967.126508796297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45967.126508796297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45967.126508796297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45967.126508796297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45967.126508796297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45967.126508796297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45967.126508796297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45967.126508796297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45967.126508796297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45967.126508796297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45967.126508796297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45967.126508796297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45967.126508796297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45967.126508796297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45967.126508796297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45967.126508796297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45967.126508796297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45967.126508796297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45967.126508796297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45967.126508796297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45967.126508796297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45967.126508796297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45967.126508796297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45967.126508796297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45967.126508796297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45967.126508796297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45967.126508796297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45967.126508796297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45967.126508796297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45967.126508796297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45967.126508796297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45967.126508796297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45967.126508796297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45967.126508796297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45967.126508796297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45967.126508796297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45967.126508796297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45967.126508796297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45967.126508796297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45967.126508796297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45967.126508796297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45967.126508796297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45967.126508796297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45967.126508796297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45967.126508796297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45967.126508796297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45967.126508796297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45967.126508796297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45967.126508796297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45967.126508796297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45967.126508796297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45967.126508796297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45967.126508796297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45967.126508796297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45967.126508796297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45967.126508796297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45967.126508796297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45967.126508796297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45967.126508796297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45967.126508796297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45967.126508796297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45967.126508796297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45967.126508796297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45967.126508796297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45967.126508796297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45967.126508796297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45967.126508796297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45967.126508796297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45967.126508796297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45967.126508796297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45967.126508796297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45967.126508796297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45967.126508796297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45967.126508796297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45967.126508796297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45967.126508796297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45967.126508796297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45967.126508796297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45967.126508796297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45967.126508796297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45967.126508796297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45967.126508796297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45967.126508796297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45967.126508796297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45967.126508796297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45967.126508796297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45967.126508796297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45967.126508796297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45967.126508796297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45967.126508796297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45967.126508796297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45967.126508796297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45967.126508796297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45967.126508796297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45967.126508796297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45967.126508796297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45967.126508796297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45967.126508796297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45967.126508796297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45967.126508796297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45967.126508796297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45967.126508796297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45967.126508796297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45967.126508796297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45967.126508796297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45967.126508796297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45967.126508796297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45967.126508796297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45967.126508796297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45967.126508796297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45967.126508796297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45967.126508796297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45967.126508796297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45967.126508796297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45967.126508796297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45967.126508796297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45967.126508796297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45967.126508796297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45967.126508796297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45967.126508796297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45967.126508796297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45967.126508796297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45967.126508796297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45967.126508796297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45967.126508796297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45967.126508796297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45967.126508796297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45967.126508796297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45967.126508796297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45967.126508796297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45967.126508796297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45967.126508796297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45967.126508796297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45967.126508796297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45967.126508796297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45967.126508796297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45967.126508796297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45967.126508796297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45967.126508796297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45967.126508796297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45967.126508796297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45967.126508796297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45967.126508796297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45967.126508796297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45967.126508796297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45967.126508796297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45967.126508796297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45967.126508796297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45967.126508796297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45967.126508796297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45967.126508796297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45967.126508796297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45967.126508796297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45967.126508796297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45967.126508796297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45967.126508796297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45967.126508796297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45967.126508796297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45967.126508796297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45967.126508796297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45967.126508796297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45967.126508796297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45967.126508796297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45967.126508796297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45967.126508796297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45967.126508796297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45967.126508796297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45967.126508796297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45967.126508796297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45967.126508796297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45967.126508796297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45967.126508796297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45967.126508796297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45967.126508796297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45967.126508796297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45967.126508796297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45967.126508796297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45967.126508796297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45967.126508796297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45967.126508796297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45967.126508796297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45967.126508796297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45967.126508796297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45967.126508796297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45967.126508796297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45967.126508796297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45967.126508796297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45967.126508796297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45967.126508796297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45967.126508796297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45967.126508796297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45967.126508796297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45967.126508796297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45967.126508796297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45967.126508796297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45967.126508796297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45967.126508796297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45967.126508796297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45967.126508796297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45967.126508796297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45967.126508796297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45967.126508796297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45967.126508796297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45967.126508796297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45967.126508796297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45967.126508796297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45967.126508796297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45967.126508796297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45967.126508796297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45967.126508796297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45967.126508796297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45967.126508796297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45967.126508796297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45967.126508796297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45967.126508796297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45967.126508796297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45967.126508796297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45967.126508796297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45967.126508796297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45967.126508796297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45967.126508796297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45967.126508796297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45967.126508796297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45967.126508796297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45967.126508796297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45967.126508796297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45967.126508796297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45967.126508796297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45967.126508796297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45967.126508796297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45967.126508796297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45967.126508796297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45967.126508796297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45967.126508796297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45967.126508796297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45967.126508796297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45967.126508796297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45967.126508796297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45967.126508796297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45967.126508796297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45967.126508796297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45967.126508796297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45967.126508796297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45967.126508796297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45967.126508796297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45967.126508796297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45967.126508796297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45967.126508796297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45967.126508796297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45967.126508796297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45967.126508796297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45967.126508796297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45967.126508796297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45967.126508796297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45967.126508796297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45967.126508796297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45967.126508796297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45967.126508796297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45967.126508796297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45967.126508796297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45967.126508796297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45967.126508796297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45967.126508796297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45967.126508796297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45967.126508796297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45967.126508796297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45967.126508796297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45967.126508796297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45967.126508796297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45967.126508796297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45967.126508796297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45967.126508796297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45967.126508796297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45967.126508796297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45967.126508796297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45967.126508796297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45967.126508796297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45967.126508796297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45967.126508796297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45967.126508796297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45967.126508796297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45967.126508796297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45967.126508796297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45967.126508796297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45967.126508796297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45967.126508796297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45967.126508796297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45967.126508796297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45967.126508796297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45967.126508796297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45967.126508796297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45967.126508796297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45967.126508796297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45967.126508796297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45967.126508796297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45967.126508796297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45967.126508796297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45967.126508796297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45967.126508796297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45967.126508796297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45967.126508796297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45967.126508796297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45967.126508796297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45967.126508796297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45967.126508796297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45967.126508796297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45967.126508796297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45967.126508796297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45967.126508796297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45967.126508796297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45967.126508796297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45967.126508796297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45967.126508796297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45967.126508796297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45967.126508796297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45967.126508796297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45967.126508796297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45967.126508796297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45967.126508796297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45967.126508796297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45967.126508796297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45967.126508796297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45967.126508796297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45967.126508796297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45967.126508796297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45967.126508796297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45967.126508796297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45967.126508796297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45967.126508796297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45967.126508796297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45967.126508796297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45967.126508796297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45967.126508796297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45967.126508796297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45967.126508796297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45967.126508796297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45967.126508796297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45967.126508796297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45967.126508796297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45967.126508796297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45967.126508796297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45967.126508796297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45967.126508796297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45967.126508796297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45967.126508796297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45967.126508796297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45967.126508796297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45967.126508796297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45967.126508796297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45967.126508796297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45967.126508796297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45967.126508796297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45967.126508796297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45967.126508796297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45967.126508796297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45967.126508796297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45967.126508796297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45967.126508796297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45967.126508796297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45967.126508796297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45967.126508796297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45967.126508796297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45967.126508796297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45967.126508796297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45967.126508796297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45967.126508796297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45967.126508796297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45967.126508796297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45967.126508796297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45967.126508796297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45967.126508796297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45967.126508796297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45967.126508796297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45967.126508796297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45967.126508796297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45967.126508796297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45967.126508796297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45967.126508796297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45967.126508796297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45967.126508796297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45967.126508796297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45967.126508796297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45967.126508796297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45967.126508796297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45967.126508796297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45967.126508796297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45967.126508796297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45967.126508796297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45967.126508796297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45967.126508796297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45967.126508796297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45967.126508796297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45967.126508796297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45967.126508796297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45967.126508796297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45967.126508796297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45967.126508796297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45967.126508796297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45967.126508796297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45967.126508796297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45967.126508796297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45967.126508796297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45967.126508796297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45967.126508796297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45967.126508796297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45967.126508796297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45967.126508796297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45967.126508796297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45967.126508796297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45967.126508796297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45967.126508796297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45967.126508796297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45967.126508796297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45967.126508796297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45967.126508796297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45967.126508796297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45967.126508796297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45967.126508796297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45967.126508796297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45967.126508796297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45967.126508796297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45967.126508796297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45967.126508796297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45967.126508796297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45967.126508796297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45967.126508796297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45967.126508796297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45967.126508796297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45967.126508796297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45967.126508796297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45967.126508796297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45967.126508796297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45967.126508796297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45967.126508796297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45967.126508796297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45967.126508796297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45967.126508796297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45967.126508796297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45967.126508796297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45967.126508796297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45967.126508796297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45967.126508796297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45967.126508796297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45967.126508796297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45967.126508796297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45967.126508796297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45967.126508796297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45967.126508796297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45967.126508796297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45967.126508796297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45967.126508796297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45967.126508796297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45967.126508796297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45967.126508796297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45967.126508796297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45967.126508796297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45967.126508796297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45967.126508796297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45967.126508796297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45967.126508796297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45967.126508796297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45967.126508796297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45967.126508796297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45967.126508796297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45967.126508796297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45967.126508796297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45967.126508796297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45967.126508796297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45967.126508796297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45967.126508796297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45967.126508796297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45967.126508796297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45967.126508796297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45967.126508796297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45967.126508796297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45967.126508796297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45967.126508796297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45967.126508796297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45967.126508796297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45967.126508796297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45967.126508796297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45967.126508796297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45967.126508796297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45967.126508796297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45967.126508796297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45967.126508796297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45967.126508796297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45967.126508796297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45967.126508796297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45967.126508796297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45967.126508796297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45967.126508796297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45967.126508796297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45967.126508796297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45967.126508796297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45967.126508796297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45967.126508796297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45967.126508796297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45967.126508796297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45967.126508796297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45967.126508796297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45967.126508796297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45967.126508796297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45967.126508796297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45967.126508796297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45967.126508796297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45967.126508796297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45967.126508796297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45967.126508796297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45967.126508796297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45967.126508796297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45967.126508796297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45967.126508796297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45967.126508796297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45967.126508796297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45967.126508796297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45967.126508796297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45967.126508796297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45967.126508796297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45967.126508796297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45967.126508796297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45967.126508796297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45967.126508796297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45967.126508796297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45967.126508796297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45967.126508796297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45967.126508796297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45967.126508796297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45967.126508796297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45967.126508796297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45967.126508796297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45967.126508796297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45967.126508796297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45967.126508796297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45967.126508796297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45967.126508796297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45967.126508796297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45967.126508796297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45967.126508796297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45967.126508796297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45967.126508796297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45967.126508796297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45967.126508796297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45967.126508796297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45967.126508796297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45967.126508796297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45967.126508796297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45967.126508796297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45967.126508796297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45967.126508796297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45967.126508796297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45967.126508796297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45967.126508796297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45967.126508796297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45967.126508796297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45967.126508796297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45967.126508796297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45967.126508796297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45967.126508796297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45967.126508796297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45967.126508796297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45967.126508796297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45967.126508796297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45967.126508796297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45967.126508796297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45967.126508796297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45967.126508796297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45967.126508796297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45967.126508796297</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45967.126508796297</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39115</v>
      </c>
      <c r="B2" s="92" t="str">
        <f>IFERROR(VLOOKUP(D2,DB!A:K,11,0),"")</f>
        <v>R4</v>
      </c>
      <c r="C2" s="94">
        <v>1</v>
      </c>
      <c r="D2" s="92" t="s">
        <v>35092</v>
      </c>
      <c r="E2" s="95" t="s">
        <v>39021</v>
      </c>
      <c r="F2" s="96">
        <v>45703.480717592596</v>
      </c>
      <c r="G2" s="97">
        <f ca="1">IFERROR(NOW()-F2,"")</f>
        <v>263.64579120370036</v>
      </c>
      <c r="H2" s="96">
        <v>45703.474768518521</v>
      </c>
      <c r="I2" s="96" t="str">
        <f>IFERROR(VLOOKUP(D2,DB!A:F,6,0),"")</f>
        <v>SCECO</v>
      </c>
      <c r="J2" s="96" t="str">
        <f>IFERROR(VLOOKUP(D2,DB!A:G,7,0),"")</f>
        <v>Dead</v>
      </c>
      <c r="K2" s="98" t="s">
        <v>39116</v>
      </c>
      <c r="L2" s="92" t="str">
        <f>IFERROR(VLOOKUP(D2,DB!A:I,9,0),"")</f>
        <v>Latis</v>
      </c>
    </row>
    <row r="3" spans="1:16" ht="15" customHeight="1">
      <c r="A3" s="116" t="s">
        <v>39117</v>
      </c>
      <c r="B3" s="116" t="str">
        <f>IFERROR(VLOOKUP(D3,DB!A:K,11,0),"")</f>
        <v>R4</v>
      </c>
      <c r="C3" s="117">
        <v>1</v>
      </c>
      <c r="D3" s="92" t="s">
        <v>36846</v>
      </c>
      <c r="E3" s="95" t="s">
        <v>39021</v>
      </c>
      <c r="F3" s="120">
        <v>45966.783495370371</v>
      </c>
      <c r="G3" s="121">
        <f ca="1">IFERROR(NOW()-F3,"")</f>
        <v>0.34301342592516448</v>
      </c>
      <c r="H3" s="120">
        <v>45966.777777777781</v>
      </c>
      <c r="I3" s="116" t="str">
        <f>IFERROR(VLOOKUP(D3,DB!A:F,6,0),"")</f>
        <v>Generator-SG</v>
      </c>
      <c r="J3" s="116" t="str">
        <f>IFERROR(VLOOKUP(D3,DB!A:G,7,0),"")</f>
        <v>Dead</v>
      </c>
      <c r="K3" s="122" t="s">
        <v>39118</v>
      </c>
      <c r="L3" s="118" t="str">
        <f>IFERROR(VLOOKUP(D3,DB!A:I,9,0),"")</f>
        <v>Latis</v>
      </c>
    </row>
    <row r="4" spans="1:16" ht="15" customHeight="1">
      <c r="A4" s="116" t="s">
        <v>39119</v>
      </c>
      <c r="B4" s="116" t="str">
        <f>IFERROR(VLOOKUP(D4,DB!A:K,11,0),"")</f>
        <v>R4</v>
      </c>
      <c r="C4" s="117">
        <v>1</v>
      </c>
      <c r="D4" s="92" t="s">
        <v>36478</v>
      </c>
      <c r="E4" s="95" t="s">
        <v>39021</v>
      </c>
      <c r="F4" s="120">
        <v>45966.923611111109</v>
      </c>
      <c r="G4" s="121">
        <f ca="1">IFERROR(NOW()-F4,"")</f>
        <v>0.20289768518705387</v>
      </c>
      <c r="H4" s="120">
        <v>45966.917939814812</v>
      </c>
      <c r="I4" s="116" t="str">
        <f>IFERROR(VLOOKUP(D4,DB!A:F,6,0),"")</f>
        <v>Generator-SG</v>
      </c>
      <c r="J4" s="116" t="str">
        <f>IFERROR(VLOOKUP(D4,DB!A:G,7,0),"")</f>
        <v>Dead</v>
      </c>
      <c r="K4" s="122" t="s">
        <v>39118</v>
      </c>
      <c r="L4" s="118" t="str">
        <f>IFERROR(VLOOKUP(D4,DB!A:I,9,0),"")</f>
        <v>Latis</v>
      </c>
    </row>
    <row r="5" spans="1:16" ht="15" customHeight="1">
      <c r="A5" s="116" t="s">
        <v>39120</v>
      </c>
      <c r="B5" s="116" t="str">
        <f>IFERROR(VLOOKUP(D5,DB!A:K,11,0),"")</f>
        <v>R4</v>
      </c>
      <c r="C5" s="117">
        <v>1</v>
      </c>
      <c r="D5" s="92" t="s">
        <v>39121</v>
      </c>
      <c r="E5" s="95" t="s">
        <v>39021</v>
      </c>
      <c r="F5" s="120"/>
      <c r="G5" s="121">
        <f ca="1">IFERROR(NOW()-F5,"")</f>
        <v>45967.126508796297</v>
      </c>
      <c r="H5" s="120">
        <v>45967.092858796299</v>
      </c>
      <c r="I5" s="116" t="str">
        <f>IFERROR(VLOOKUP(D5,DB!A:F,6,0),"")</f>
        <v>Generator-SG</v>
      </c>
      <c r="J5" s="116" t="str">
        <f>IFERROR(VLOOKUP(D5,DB!A:G,7,0),"")</f>
        <v>Vandalized</v>
      </c>
      <c r="K5" s="122" t="s">
        <v>39122</v>
      </c>
      <c r="L5" s="118" t="str">
        <f>IFERROR(VLOOKUP(D5,DB!A:I,9,0),"")</f>
        <v>Latis</v>
      </c>
    </row>
    <row r="6" spans="1:16" ht="15" customHeight="1">
      <c r="A6" s="116"/>
      <c r="B6" s="116" t="str">
        <f>IFERROR(VLOOKUP(D6,DB!A:K,11,0),"")</f>
        <v/>
      </c>
      <c r="C6" s="117"/>
      <c r="D6" s="92"/>
      <c r="E6" s="95"/>
      <c r="F6" s="120"/>
      <c r="G6" s="121">
        <f ca="1">IFERROR(NOW()-F6,"")</f>
        <v>45967.126508796297</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45967.126508796297</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45967.126508796297</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45967.126508796297</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45967.126508796297</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45967.126508796297</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45967.126508796297</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45967.126508796297</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45967.126508796297</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45967.126508796297</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45967.126508796297</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45967.126508796297</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45967.126508796297</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45967.126508796297</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45967.126508796297</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45967.126508796297</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45967.126508796297</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45967.126508796297</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45967.126508796297</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95"/>
      <c r="F25" s="120"/>
      <c r="G25" s="121">
        <f ca="1">IFERROR(NOW()-F25,"")</f>
        <v>45967.126508796297</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119"/>
      <c r="F26" s="120"/>
      <c r="G26" s="121">
        <f ca="1">IFERROR(NOW()-F26,"")</f>
        <v>45967.126508796297</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92"/>
      <c r="E27" s="119"/>
      <c r="F27" s="120"/>
      <c r="G27" s="121">
        <f ca="1">IFERROR(NOW()-F27,"")</f>
        <v>45967.126508796297</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45967.126508796297</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45967.126508796297</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45967.126508796297</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45967.126508796297</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45967.126508796297</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45967.126508796297</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45967.126508796297</v>
      </c>
      <c r="H34" s="120"/>
      <c r="I34" s="116" t="str">
        <f>IFERROR(VLOOKUP(D34,DB!A:F,6,0),"")</f>
        <v/>
      </c>
      <c r="J34" s="116" t="str">
        <f>IFERROR(VLOOKUP(D34,DB!A:G,7,0),"")</f>
        <v/>
      </c>
      <c r="K34" s="122"/>
      <c r="L34" s="118" t="str">
        <f>IFERROR(VLOOKUP(D34,DB!A:I,9,0),"")</f>
        <v/>
      </c>
    </row>
    <row r="35" spans="1:12" ht="15" customHeight="1">
      <c r="A35" s="116"/>
      <c r="B35" s="116" t="str">
        <f>IFERROR(VLOOKUP(D35,DB!A:K,11,0),"")</f>
        <v/>
      </c>
      <c r="C35" s="117"/>
      <c r="D35" s="118"/>
      <c r="E35" s="119"/>
      <c r="F35" s="120"/>
      <c r="G35" s="121">
        <f ca="1">IFERROR(NOW()-F35,"")</f>
        <v>45967.126508796297</v>
      </c>
      <c r="H35" s="120"/>
      <c r="I35" s="116" t="str">
        <f>IFERROR(VLOOKUP(D35,DB!A:F,6,0),"")</f>
        <v/>
      </c>
      <c r="J35" s="116" t="str">
        <f>IFERROR(VLOOKUP(D35,DB!A:G,7,0),"")</f>
        <v/>
      </c>
      <c r="K35" s="122"/>
      <c r="L35" s="118" t="str">
        <f>IFERROR(VLOOKUP(D35,DB!A:I,9,0),"")</f>
        <v/>
      </c>
    </row>
    <row r="36" spans="1:12" ht="15" customHeight="1">
      <c r="A36" s="123"/>
      <c r="B36" s="123" t="str">
        <f>IFERROR(VLOOKUP(D36,DB!A:K,11,0),"")</f>
        <v/>
      </c>
      <c r="C36" s="124"/>
      <c r="D36" s="125"/>
      <c r="E36" s="126"/>
      <c r="F36" s="127"/>
      <c r="G36" s="128">
        <f ca="1">IFERROR(NOW()-F36,"")</f>
        <v>45967.126508796297</v>
      </c>
      <c r="H36" s="127"/>
      <c r="I36" s="123" t="str">
        <f>IFERROR(VLOOKUP(D36,DB!A:F,6,0),"")</f>
        <v/>
      </c>
      <c r="J36" s="123" t="str">
        <f>IFERROR(VLOOKUP(D36,DB!A:G,7,0),"")</f>
        <v/>
      </c>
      <c r="K36" s="129"/>
      <c r="L36" s="125" t="str">
        <f>IFERROR(VLOOKUP(D36,DB!A:I,9,0),"")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39123</v>
      </c>
      <c r="B2" s="37" t="str">
        <f>IFERROR(VLOOKUP(D2,DB!A:K,11,0),"")</f>
        <v>R5</v>
      </c>
      <c r="C2" s="37">
        <v>3</v>
      </c>
      <c r="D2" s="115" t="s">
        <v>36011</v>
      </c>
      <c r="E2" s="37" t="s">
        <v>39021</v>
      </c>
      <c r="F2" s="38">
        <v>45891.832060185188</v>
      </c>
      <c r="G2" s="138">
        <f ca="1">IFERROR(NOW()-F2,"")</f>
        <v>75.294448611108237</v>
      </c>
      <c r="H2" s="38">
        <v>45891.790393518517</v>
      </c>
      <c r="I2" s="37" t="str">
        <f>IFERROR(VLOOKUP(D2,DB!A:F,6,0),"")</f>
        <v>Generator-SG</v>
      </c>
      <c r="J2" s="37" t="str">
        <f>IFERROR(VLOOKUP(D2,DB!A:G,7,0),"")</f>
        <v>Vandalized</v>
      </c>
      <c r="K2" s="37" t="s">
        <v>39124</v>
      </c>
      <c r="L2" s="37" t="str">
        <f>IFERROR(VLOOKUP(D2,DB!A:I,9,0),"")</f>
        <v>Latis</v>
      </c>
      <c r="M2" s="114"/>
    </row>
    <row r="3" spans="1:13" ht="30.75">
      <c r="A3" s="37" t="s">
        <v>39125</v>
      </c>
      <c r="B3" s="37" t="str">
        <f>IFERROR(VLOOKUP(D3,DB!A:K,11,0),"")</f>
        <v>R5</v>
      </c>
      <c r="C3" s="37">
        <v>1</v>
      </c>
      <c r="D3" s="37" t="s">
        <v>33268</v>
      </c>
      <c r="E3" s="37" t="s">
        <v>39102</v>
      </c>
      <c r="F3" s="38">
        <v>45926.188877314817</v>
      </c>
      <c r="G3" s="138">
        <f t="shared" ref="G3" ca="1" si="0">IFERROR(NOW()-F3,"")</f>
        <v>40.937631481479912</v>
      </c>
      <c r="H3" s="38">
        <v>45926.158159722225</v>
      </c>
      <c r="I3" s="37" t="str">
        <f>IFERROR(VLOOKUP(D3,DB!A:F,6,0),"")</f>
        <v>SCECO</v>
      </c>
      <c r="J3" s="37" t="str">
        <f>IFERROR(VLOOKUP(D3,DB!A:G,7,0),"")</f>
        <v>Good</v>
      </c>
      <c r="K3" s="37" t="s">
        <v>39126</v>
      </c>
      <c r="L3" s="37" t="str">
        <f>IFERROR(VLOOKUP(D3,DB!A:I,9,0),"")</f>
        <v>Latis</v>
      </c>
      <c r="M3" s="114"/>
    </row>
    <row r="4" spans="1:13" ht="48" customHeight="1">
      <c r="A4" s="146" t="s">
        <v>39127</v>
      </c>
      <c r="B4" s="146" t="str">
        <f>IFERROR(VLOOKUP(D4,DB!A:K,11,0),"")</f>
        <v>R5</v>
      </c>
      <c r="C4" s="146">
        <v>1</v>
      </c>
      <c r="D4" s="146" t="s">
        <v>34758</v>
      </c>
      <c r="E4" s="146" t="s">
        <v>39102</v>
      </c>
      <c r="F4" s="147">
        <v>45948.661111111112</v>
      </c>
      <c r="G4" s="148">
        <f ca="1">IFERROR(NOW()-F4,"")</f>
        <v>18.465397685184143</v>
      </c>
      <c r="H4" s="147">
        <v>45948.661111111112</v>
      </c>
      <c r="I4" s="146" t="str">
        <f>IFERROR(VLOOKUP(D4,DB!A:F,6,0),"")</f>
        <v>SCECO</v>
      </c>
      <c r="J4" s="146" t="str">
        <f>IFERROR(VLOOKUP(D4,DB!A:G,7,0),"")</f>
        <v>Dead</v>
      </c>
      <c r="K4" s="146" t="s">
        <v>39128</v>
      </c>
      <c r="L4" s="146" t="str">
        <f>IFERROR(VLOOKUP(D4,DB!A:I,9,0),"")</f>
        <v>Latis</v>
      </c>
    </row>
    <row r="5" spans="1:13" ht="15">
      <c r="A5" s="146" t="s">
        <v>39129</v>
      </c>
      <c r="B5" s="146" t="str">
        <f>IFERROR(VLOOKUP(D5,DB!A:K,11,0),"")</f>
        <v>R5</v>
      </c>
      <c r="C5" s="146">
        <v>1</v>
      </c>
      <c r="D5" s="146" t="s">
        <v>32330</v>
      </c>
      <c r="E5" s="146" t="s">
        <v>39021</v>
      </c>
      <c r="F5" s="147">
        <v>45966.952418981484</v>
      </c>
      <c r="G5" s="148">
        <f ca="1">IFERROR(NOW()-F5,"")</f>
        <v>0.17408981481275987</v>
      </c>
      <c r="H5" s="147">
        <v>45966.946793981479</v>
      </c>
      <c r="I5" s="146" t="str">
        <f>IFERROR(VLOOKUP(D5,DB!A:F,6,0),"")</f>
        <v>SCECO</v>
      </c>
      <c r="J5" s="146" t="str">
        <f>IFERROR(VLOOKUP(D5,DB!A:G,7,0),"")</f>
        <v>Dead</v>
      </c>
      <c r="K5" s="146" t="s">
        <v>39130</v>
      </c>
      <c r="L5" s="146" t="str">
        <f>IFERROR(VLOOKUP(D5,DB!A:I,9,0),"")</f>
        <v>Latis</v>
      </c>
    </row>
    <row r="6" spans="1:13" ht="15">
      <c r="A6" s="146"/>
      <c r="B6" s="146" t="str">
        <f>IFERROR(VLOOKUP(D6,DB!A:K,11,0),"")</f>
        <v/>
      </c>
      <c r="C6" s="146"/>
      <c r="D6" s="146"/>
      <c r="E6" s="146"/>
      <c r="F6" s="147"/>
      <c r="G6" s="148">
        <f ca="1">IFERROR(NOW()-F6,"")</f>
        <v>45967.126508796297</v>
      </c>
      <c r="H6" s="147"/>
      <c r="I6" s="146" t="str">
        <f>IFERROR(VLOOKUP(D6,DB!A:F,6,0),"")</f>
        <v/>
      </c>
      <c r="J6" s="146" t="str">
        <f>IFERROR(VLOOKUP(D6,DB!A:G,7,0),"")</f>
        <v/>
      </c>
      <c r="K6" s="146"/>
      <c r="L6" s="146" t="str">
        <f>IFERROR(VLOOKUP(D6,DB!A:I,9,0),"")</f>
        <v/>
      </c>
    </row>
    <row r="7" spans="1:13" ht="15">
      <c r="A7" s="146"/>
      <c r="B7" s="146" t="str">
        <f>IFERROR(VLOOKUP(D7,DB!A:K,11,0),"")</f>
        <v/>
      </c>
      <c r="C7" s="146"/>
      <c r="D7" s="146"/>
      <c r="E7" s="146"/>
      <c r="F7" s="147"/>
      <c r="G7" s="148">
        <f ca="1">IFERROR(NOW()-F7,"")</f>
        <v>45967.126508796297</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45967.126508796297</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45967.126508796297</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45967.126508796297</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45967.126508796297</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45967.126508796297</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45967.126508796297</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45967.126508796297</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45967.126508796297</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45967.126508796297</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45967.126508796297</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45967.126508796297</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45967.126508796297</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45967.126508796297</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45967.126508796297</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45967.126508796297</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45967.126508796297</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45967.126508796297</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45967.126508796297</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45967.126508796297</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45967.126508796297</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45967.126508796297</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45967.126508796297</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45967.126508796297</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45967.126508796297</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45967.126508796297</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45967.126508796297</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45967.126508796297</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45967.126508796297</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45967.126508796297</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45967.126508796297</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45967.126508796297</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45967.126508796297</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45967.126508796297</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45967.126508796297</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45967.126508796297</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45967.126508796297</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45967.126508796297</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45967.126508796297</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45967.126508796297</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45967.126508796297</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45967.126508796297</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45967.126508796297</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45967.126508796297</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45967.126508796297</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45967.126508796297</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45967.126508796297</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45967.126508796297</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45967.126508796297</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45967.126508796297</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45967.126508796297</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45967.126508796297</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45967.126508796297</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45967.126508796297</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45967.126508796297</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45967.126508796297</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45967.126508796297</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45967.126508796297</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45967.126508796297</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45967.126508796297</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45967.126508796297</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45967.126508796297</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45967.126508796297</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45967.126508796297</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45967.126508796297</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45967.126508796297</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45967.126508796297</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45967.126508796297</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45967.126508796297</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45967.126508796297</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45967.126508796297</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45967.126508796297</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45967.126508796297</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45967.126508796297</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45967.126508796297</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45967.126508796297</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45967.126508796297</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45967.126508796297</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45967.126508796297</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45967.126508796297</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45967.126508796297</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45967.126508796297</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45967.126508796297</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45967.126508796297</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45967.126508796297</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45967.126508796297</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45967.126508796297</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45967.126508796297</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45967.126508796297</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45967.126508796297</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45967.126508796297</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45967.126508796297</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45967.126508796297</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45967.126508796297</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45967.126508796297</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45967.126508796297</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45967.126508796297</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45967.126508796297</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45967.126508796297</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45967.126508796297</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45967.126508796297</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45967.126508796297</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45967.126508796297</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45967.126508796297</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45967.126508796297</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45967.126508796297</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45967.126508796297</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45967.126508796297</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45967.126508796297</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45967.126508796297</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45967.126508796297</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45967.126508796297</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45967.126508796297</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45967.126508796297</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45967.126508796297</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45967.126508796297</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45967.126508796297</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45967.126508796297</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45967.126508796297</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45967.126508796297</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45967.126508796297</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45967.126508796297</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45967.126508796297</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45967.126508796297</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45967.126508796297</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45967.126508796297</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45967.126508796297</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45967.126508796297</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45967.126508796297</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45967.126508796297</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45967.126508796297</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45967.126508796297</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45967.126508796297</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45967.126508796297</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45967.126508796297</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45967.126508796297</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45967.126508796297</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45967.126508796297</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45967.126508796297</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45967.126508796297</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45967.126508796297</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45967.126508796297</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45967.126508796297</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45967.126508796297</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45967.126508796297</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45967.126508796297</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45967.126508796297</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45967.126508796297</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45967.126508796297</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45967.126508796297</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45967.126508796297</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45967.126508796297</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45967.126508796297</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45967.126508796297</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45967.126508796297</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45967.126508796297</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45967.126508796297</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45967.126508796297</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45967.126508796297</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45967.126508796297</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45967.126508796297</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45967.126508796297</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45967.126508796297</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45967.126508796297</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45967.126508796297</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45967.126508796297</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45967.126508796297</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45967.126508796297</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45967.126508796297</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45967.126508796297</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45967.126508796297</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45967.126508796297</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45967.126508796297</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45967.126508796297</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45967.126508796297</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45967.126508796297</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45967.126508796297</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45967.126508796297</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45967.126508796297</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45967.126508796297</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45967.126508796297</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45967.126508796297</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45967.126508796297</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45967.126508796297</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45967.126508796297</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45967.126508796297</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45967.126508796297</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45967.126508796297</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45967.126508796297</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45967.126508796297</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45967.126508796297</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45967.126508796297</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45967.126508796297</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45967.126508796297</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45967.126508796297</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45967.126508796297</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45967.126508796297</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45967.126508796297</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45967.126508796297</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45967.126508796297</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45967.126508796297</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45967.126508796297</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45967.126508796297</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45967.126508796297</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45967.126508796297</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45967.126508796297</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45967.126508796297</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45967.126508796297</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45967.126508796297</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45967.126508796297</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45967.126508796297</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45967.126508796297</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45967.126508796297</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45967.126508796297</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45967.126508796297</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45967.126508796297</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45967.126508796297</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45967.126508796297</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45967.126508796297</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45967.126508796297</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45967.126508796297</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45967.126508796297</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45967.126508796297</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45967.126508796297</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45967.126508796297</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45967.126508796297</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45967.126508796297</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45967.126508796297</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45967.126508796297</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45967.126508796297</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45967.126508796297</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45967.126508796297</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45967.126508796297</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45967.126508796297</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45967.126508796297</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45967.126508796297</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45967.126508796297</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45967.126508796297</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45967.126508796297</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45967.126508796297</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45967.126508796297</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45967.126508796297</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45967.126508796297</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45967.126508796297</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45967.126508796297</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45967.126508796297</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45967.126508796297</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45967.126508796297</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45967.126508796297</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45967.126508796297</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45967.126508796297</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45967.126508796297</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45967.126508796297</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45967.126508796297</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45967.126508796297</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45967.126508796297</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45967.126508796297</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45967.126508796297</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45967.126508796297</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45967.126508796297</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45967.126508796297</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45967.126508796297</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45967.126508796297</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45967.126508796297</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45967.126508796297</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45967.126508796297</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45967.126508796297</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45967.126508796297</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45967.126508796297</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45967.126508796297</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45967.126508796297</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45967.126508796297</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45967.126508796297</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45967.126508796297</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45967.126508796297</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45967.126508796297</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45967.126508796297</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45967.126508796297</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45967.126508796297</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45967.126508796297</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45967.126508796297</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45967.126508796297</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45967.126508796297</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45967.126508796297</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45967.126508796297</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45967.126508796297</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45967.126508796297</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45967.126508796297</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45967.126508796297</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45967.126508796297</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45967.126508796297</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45967.126508796297</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45967.126508796297</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45967.126508796297</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45967.126508796297</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45967.126508796297</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45967.126508796297</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45967.126508796297</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45967.126508796297</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45967.126508796297</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45967.126508796297</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45967.126508796297</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45967.126508796297</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45967.126508796297</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45967.126508796297</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45967.126508796297</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45967.126508796297</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45967.126508796297</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45967.126508796297</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45967.126508796297</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45967.126508796297</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tabSelected="1"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00"/>
      <c r="E2" s="103"/>
      <c r="F2" s="104"/>
      <c r="G2" s="75">
        <f ca="1">IFERROR(NOW()-F2,"-")</f>
        <v>45967.126508796297</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45967.126508796297</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45967.126508796297</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45967.126508796297</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45967.126508796297</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45967.126508796297</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45967.126508796297</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45967.126508796297</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45967.126508796297</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45967.126508796297</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45967.126508796297</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45967.126508796297</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45967.126508796297</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45967.126508796297</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45967.126508796297</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45967.126508796297</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45967.126508796297</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45967.126508796297</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45967.126508796297</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2025-11-06T00:04:05Z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