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18" documentId="13_ncr:1_{F6CB121F-512D-4AA6-A0C1-0FB36C537598}" xr6:coauthVersionLast="47" xr6:coauthVersionMax="47" xr10:uidLastSave="{B868BACB-7919-427D-A423-E74AE3AC9C6E}"/>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2" i="6"/>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3" i="6"/>
  <c r="I3" i="5"/>
  <c r="B3" i="6"/>
  <c r="G3" i="6"/>
  <c r="J3" i="6"/>
  <c r="L3"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<sst xmlns="http://schemas.openxmlformats.org/spreadsheetml/2006/main" count="179038" uniqueCount="39109">
  <si>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</si>
  <si>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</si>
  <si>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</si>
  <si>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</si>
  <si>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</si>
  <si>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</si>
  <si>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</si>
  <si>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</si>
  <si>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</si>
  <si>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</si>
  <si>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</si>
  <si>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</si>
  <si>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</si>
  <si>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</si>
  <si>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</si>
  <si>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</si>
  <si>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</si>
  <si>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</si>
  <si>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</si>
  <si>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</si>
  <si>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</si>
  <si>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</si>
  <si>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</si>
  <si>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</si>
  <si>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</si>
  <si>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</si>
  <si>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</si>
  <si>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</si>
  <si>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</si>
  <si>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</si>
  <si>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</si>
  <si>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</si>
  <si>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</si>
  <si>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</si>
  <si>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</si>
  <si>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</si>
  <si>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</si>
  <si>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</si>
  <si>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</si>
  <si>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</si>
  <si>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</si>
  <si>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</si>
  <si>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</si>
  <si>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</si>
  <si>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</si>
  <si>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</si>
  <si>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</si>
  <si>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</si>
  <si>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</si>
  <si>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</si>
  <si>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</si>
  <si>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</si>
  <si>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</si>
  <si>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</si>
  <si>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</si>
  <si>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</si>
  <si>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</si>
  <si>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</si>
  <si>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</si>
  <si>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</si>
  <si>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</si>
  <si>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</si>
  <si>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</si>
  <si>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</si>
  <si>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</si>
  <si>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</si>
  <si>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</si>
  <si>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</si>
  <si>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</si>
  <si>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</si>
  <si>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</si>
  <si>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</si>
  <si>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</si>
  <si>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</si>
  <si>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</si>
  <si>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</si>
  <si>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</si>
  <si>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</si>
  <si>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</si>
  <si>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</si>
  <si>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</si>
  <si>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</si>
  <si>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</si>
  <si>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</si>
  <si>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</si>
  <si>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</si>
  <si>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</si>
  <si>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</si>
  <si>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</si>
  <si>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</si>
  <si>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</si>
  <si>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</si>
  <si>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</si>
  <si>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</si>
  <si>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</si>
  <si>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</si>
  <si>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</si>
  <si>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</si>
  <si>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</si>
  <si>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</si>
  <si>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</si>
  <si>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</si>
  <si>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</si>
  <si>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</si>
  <si>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</si>
  <si>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</si>
  <si>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</si>
  <si>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</si>
  <si>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</si>
  <si>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</si>
  <si>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</si>
  <si>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</si>
  <si>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</si>
  <si>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</si>
  <si>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</si>
  <si>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</si>
  <si>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</si>
  <si>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</si>
  <si>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</si>
  <si>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</si>
  <si>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</si>
  <si>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</si>
  <si>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</si>
  <si>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</si>
  <si>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</si>
  <si>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</si>
  <si>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</si>
  <si>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</si>
  <si>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</si>
  <si>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</si>
  <si>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</si>
  <si>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</si>
  <si>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</si>
  <si>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</si>
  <si>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</si>
  <si>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</si>
  <si>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</si>
  <si>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</si>
  <si>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</si>
  <si>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</si>
  <si>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</si>
  <si>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</si>
  <si>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</si>
  <si>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</si>
  <si>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</si>
  <si>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</si>
  <si>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</si>
  <si>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</si>
  <si>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</si>
  <si>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</si>
  <si>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</si>
  <si>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</si>
  <si>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</si>
  <si>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</si>
  <si>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</si>
  <si>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</si>
  <si>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</si>
  <si>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</si>
  <si>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</si>
  <si>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</si>
  <si>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</si>
  <si>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</si>
  <si>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</si>
  <si>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</si>
  <si>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</si>
  <si>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</si>
  <si>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</si>
  <si>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</si>
  <si>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</si>
  <si>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</si>
  <si>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</si>
  <si>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</si>
  <si>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</si>
  <si>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</si>
  <si>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</si>
  <si>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</si>
  <si>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</si>
  <si>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</si>
  <si>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</si>
  <si>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</si>
  <si>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</si>
  <si>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</si>
  <si>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</si>
  <si>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</si>
  <si>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</si>
  <si>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</si>
  <si>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</si>
  <si>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</si>
  <si>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</si>
  <si>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</si>
  <si>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</si>
  <si>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</si>
  <si>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</si>
  <si>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</si>
  <si>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</si>
  <si>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</si>
  <si>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</si>
  <si>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</si>
  <si>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</si>
  <si>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</si>
  <si>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</si>
  <si>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</si>
  <si>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</si>
  <si>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</si>
  <si>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</si>
  <si>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</si>
  <si>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</si>
  <si>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</si>
  <si>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</si>
  <si>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</si>
  <si>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</si>
  <si>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</si>
  <si>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</si>
  <si>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</si>
  <si>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</si>
  <si>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</si>
  <si>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</si>
  <si>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</si>
  <si>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</si>
  <si>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</si>
  <si>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</si>
  <si>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</si>
  <si>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</si>
  <si>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</si>
  <si>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</si>
  <si>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</si>
  <si>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</si>
  <si>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</si>
  <si>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</si>
  <si>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</si>
  <si>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</si>
  <si>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</si>
  <si>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</si>
  <si>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</si>
  <si>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</si>
  <si>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</si>
  <si>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</si>
  <si>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</si>
  <si>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</si>
  <si>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</si>
  <si>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</si>
  <si>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</si>
  <si>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</si>
  <si>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</si>
  <si>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</si>
  <si>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</si>
  <si>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</si>
  <si>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</si>
  <si>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</si>
  <si>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</si>
  <si>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</si>
  <si>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</si>
  <si>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</si>
  <si>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</si>
  <si>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</si>
  <si>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</si>
  <si>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</si>
  <si>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</si>
  <si>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</si>
  <si>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</si>
  <si>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</si>
  <si>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</si>
  <si>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</si>
  <si>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</si>
  <si>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</si>
  <si>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</si>
  <si>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</si>
  <si>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</si>
  <si>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</si>
  <si>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</si>
  <si>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</si>
  <si>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</si>
  <si>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</si>
  <si>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</si>
  <si>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</si>
  <si>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</si>
  <si>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</si>
  <si>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</si>
  <si>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</si>
  <si>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</si>
  <si>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</si>
  <si>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</si>
  <si>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</si>
  <si>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</si>
  <si>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</si>
  <si>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</si>
  <si>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</si>
  <si>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</si>
  <si>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</si>
  <si>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</si>
  <si>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</si>
  <si>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</si>
  <si>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</si>
  <si>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</si>
  <si>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</si>
  <si>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</si>
  <si>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</si>
  <si>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</si>
  <si>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</si>
  <si>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</si>
  <si>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</si>
  <si>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</si>
  <si>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</si>
  <si>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</si>
  <si>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</si>
  <si>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</si>
  <si>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</si>
  <si>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</si>
  <si>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</si>
  <si>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</si>
  <si>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</si>
  <si>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</si>
  <si>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</si>
  <si>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</si>
  <si>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</si>
  <si>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</si>
  <si>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</si>
  <si>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</si>
  <si>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</si>
  <si>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</si>
  <si>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</si>
  <si>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</si>
  <si>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</si>
  <si>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</si>
  <si>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</si>
  <si>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</si>
  <si>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</si>
  <si>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</si>
  <si>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</si>
  <si>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</si>
  <si>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</si>
  <si>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</si>
  <si>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</si>
  <si>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</si>
  <si>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</si>
  <si>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</si>
  <si>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</si>
  <si>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</si>
  <si>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</si>
  <si>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</si>
  <si>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</si>
  <si>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</si>
  <si>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</si>
  <si>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</si>
  <si>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</si>
  <si>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</si>
  <si>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</si>
  <si>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</si>
  <si>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</si>
  <si>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</si>
  <si>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</si>
  <si>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</si>
  <si>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</si>
  <si>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</si>
  <si>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</si>
  <si>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</si>
  <si>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</si>
  <si>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</si>
  <si>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</si>
  <si>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</si>
  <si>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</si>
  <si>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</si>
  <si>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</si>
  <si>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</si>
  <si>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</si>
  <si>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</si>
  <si>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</si>
  <si>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</si>
  <si>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</si>
  <si>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</si>
  <si>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</si>
  <si>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</si>
  <si>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</si>
  <si>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</si>
  <si>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</si>
  <si>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</si>
  <si>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</si>
  <si>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</si>
  <si>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</si>
  <si>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</si>
  <si>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</si>
  <si>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</si>
  <si>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</si>
  <si>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</si>
  <si>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</si>
  <si>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</si>
  <si>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</si>
  <si>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</si>
  <si>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</si>
  <si>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</si>
  <si>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</si>
  <si>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</si>
  <si>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</si>
  <si>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</si>
  <si>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</si>
  <si>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</si>
  <si>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</si>
  <si>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</si>
  <si>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</si>
  <si>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</si>
  <si>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</si>
  <si>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</si>
  <si>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</si>
  <si>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</si>
  <si>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</si>
  <si>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</si>
  <si>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</si>
  <si>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</si>
  <si>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</si>
  <si>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</si>
  <si>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</si>
  <si>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</si>
  <si>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</si>
  <si>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</si>
  <si>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</si>
  <si>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</si>
  <si>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</si>
  <si>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</si>
  <si>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</si>
  <si>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</si>
  <si>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</si>
  <si>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</si>
  <si>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</si>
  <si>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</si>
  <si>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</si>
  <si>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</si>
  <si>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</si>
  <si>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</si>
  <si>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</si>
  <si>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</si>
  <si>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</si>
  <si>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</si>
  <si>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</si>
  <si>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</si>
  <si>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</si>
  <si>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</si>
  <si>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</si>
  <si>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</si>
  <si>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</si>
  <si>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</si>
  <si>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</si>
  <si>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</si>
  <si>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</si>
  <si>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</si>
  <si>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</si>
  <si>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</si>
  <si>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</si>
  <si>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</si>
  <si>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</si>
  <si>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</si>
  <si>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</si>
  <si>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</si>
  <si>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</si>
  <si>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</si>
  <si>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</si>
  <si>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</si>
  <si>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</si>
  <si>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</si>
  <si>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</si>
  <si>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</si>
  <si>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</si>
  <si>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</si>
  <si>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</si>
  <si>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</si>
  <si>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</si>
  <si>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</si>
  <si>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</si>
  <si>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</si>
  <si>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</si>
  <si>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</si>
  <si>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</si>
  <si>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</si>
  <si>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</si>
  <si>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</si>
  <si>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</si>
  <si>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</si>
  <si>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</si>
  <si>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</si>
  <si>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</si>
  <si>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</si>
  <si>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</si>
  <si>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</si>
  <si>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</si>
  <si>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</si>
  <si>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</si>
  <si>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</si>
  <si>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</si>
  <si>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</si>
  <si>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</si>
  <si>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</si>
  <si>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</si>
  <si>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</si>
  <si>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</si>
  <si>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</si>
  <si>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</si>
  <si>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</si>
  <si>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</si>
  <si>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</si>
  <si>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</si>
  <si>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</si>
  <si>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</si>
  <si>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</si>
  <si>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</si>
  <si>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</si>
  <si>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</si>
  <si>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</si>
  <si>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</si>
  <si>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</si>
  <si>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</si>
  <si>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</si>
  <si>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</si>
  <si>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</si>
  <si>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</si>
  <si>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</si>
  <si>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</si>
  <si>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</si>
  <si>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</si>
  <si>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</si>
  <si>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</si>
  <si>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</si>
  <si>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</si>
  <si>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</si>
  <si>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</si>
  <si>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</si>
  <si>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</si>
  <si>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</si>
  <si>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</si>
  <si>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</si>
  <si>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</si>
  <si>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</si>
  <si>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</si>
  <si>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</si>
  <si>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</si>
  <si>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</si>
  <si>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</si>
  <si>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</si>
  <si>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</si>
  <si>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</si>
  <si>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</si>
  <si>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</si>
  <si>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</si>
  <si>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</si>
  <si>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</si>
  <si>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</si>
  <si>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</si>
  <si>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</si>
  <si>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</si>
  <si>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</si>
  <si>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</si>
  <si>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</si>
  <si>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</si>
  <si>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</si>
  <si>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</si>
  <si>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</si>
  <si>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</si>
  <si>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</si>
  <si>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</si>
  <si>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</si>
  <si>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</si>
  <si>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</si>
  <si>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</si>
  <si>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</si>
  <si>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</si>
  <si>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</si>
  <si>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</si>
  <si>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</si>
  <si>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</si>
  <si>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</si>
  <si>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</si>
  <si>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</si>
  <si>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</si>
  <si>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</si>
  <si>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</si>
  <si>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</si>
  <si>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</si>
  <si>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</si>
  <si>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</si>
  <si>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</si>
  <si>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</si>
  <si>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</si>
  <si>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</si>
  <si>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</si>
  <si>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</si>
  <si>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</si>
  <si>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</si>
  <si>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</si>
  <si>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</si>
  <si>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</si>
  <si>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</si>
  <si>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</si>
  <si>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</si>
  <si>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</si>
  <si>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</si>
  <si>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</si>
  <si>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</si>
  <si>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</si>
  <si>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</si>
  <si>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</si>
  <si>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</si>
  <si>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</si>
  <si>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</si>
  <si>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</si>
  <si>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</si>
  <si>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</si>
  <si>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</si>
  <si>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</si>
  <si>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</si>
  <si>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</si>
  <si>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</si>
  <si>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</si>
  <si>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</si>
  <si>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</si>
  <si>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</si>
  <si>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</si>
  <si>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</si>
  <si>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</si>
  <si>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</si>
  <si>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</si>
  <si>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</si>
  <si>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</si>
  <si>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</si>
  <si>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</si>
  <si>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</si>
  <si>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</si>
  <si>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</si>
  <si>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</si>
  <si>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</si>
  <si>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</si>
  <si>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</si>
  <si>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</si>
  <si>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</si>
  <si>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</si>
  <si>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</si>
  <si>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</si>
  <si>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</si>
  <si>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</si>
  <si>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</si>
  <si>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</si>
  <si>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</si>
  <si>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</si>
  <si>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</si>
  <si>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</si>
  <si>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</si>
  <si>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</si>
  <si>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</si>
  <si>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</si>
  <si>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</si>
  <si>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</si>
  <si>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</si>
  <si>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</si>
  <si>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</si>
  <si>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</si>
  <si>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</si>
  <si>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</si>
  <si>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</si>
  <si>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</si>
  <si>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</si>
  <si>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</si>
  <si>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</si>
  <si>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</si>
  <si>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</si>
  <si>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</si>
  <si>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</si>
  <si>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</si>
  <si>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</si>
  <si>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</si>
  <si>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</si>
  <si>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</si>
  <si>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</si>
  <si>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</si>
  <si>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</si>
  <si>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</si>
  <si>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</si>
  <si>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</si>
  <si>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</si>
  <si>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</si>
  <si>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</si>
  <si>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</si>
  <si>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</si>
  <si>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</si>
  <si>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</si>
  <si>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</si>
  <si>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</si>
  <si>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</si>
  <si>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</si>
  <si>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</si>
  <si>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</si>
  <si>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</si>
  <si>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</si>
  <si>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</si>
  <si>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</si>
  <si>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</si>
  <si>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</si>
  <si>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</si>
  <si>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</si>
  <si>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</si>
  <si>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</si>
  <si>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</si>
  <si>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</si>
  <si>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</si>
  <si>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</si>
  <si>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</si>
  <si>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</si>
  <si>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</si>
  <si>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</si>
  <si>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</si>
  <si>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</si>
  <si>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</si>
  <si>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</si>
  <si>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</si>
  <si>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</si>
  <si>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</si>
  <si>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</si>
  <si>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</si>
  <si>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</si>
  <si>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</si>
  <si>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</si>
  <si>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</si>
  <si>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</si>
  <si>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</si>
  <si>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</si>
  <si>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</si>
  <si>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</si>
  <si>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</si>
  <si>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</si>
  <si>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</si>
  <si>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</si>
  <si>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</si>
  <si>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</si>
  <si>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</si>
  <si>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</si>
  <si>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</si>
  <si>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</si>
  <si>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</si>
  <si>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</si>
  <si>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</si>
  <si>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</si>
  <si>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</si>
  <si>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</si>
  <si>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</si>
  <si>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</si>
  <si>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</si>
  <si>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</si>
  <si>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</si>
  <si>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</si>
  <si>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</si>
  <si>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</si>
  <si>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</si>
  <si>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</si>
  <si>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</si>
  <si>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</si>
  <si>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</si>
  <si>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</si>
  <si>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</si>
  <si>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</si>
  <si>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</si>
  <si>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</si>
  <si>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</si>
  <si>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</si>
  <si>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</si>
  <si>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</si>
  <si>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</si>
  <si>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</si>
  <si>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</si>
  <si>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</si>
  <si>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</si>
  <si>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</si>
  <si>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</si>
  <si>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</si>
  <si>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</si>
  <si>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</si>
  <si>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</si>
  <si>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</si>
  <si>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</si>
  <si>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</si>
  <si>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</si>
  <si>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</si>
  <si>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</si>
  <si>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</si>
  <si>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</si>
  <si>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</si>
  <si>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</si>
  <si>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</si>
  <si>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</si>
  <si>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</si>
  <si>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</si>
  <si>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</si>
  <si>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</si>
  <si>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</si>
  <si>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</si>
  <si>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</si>
  <si>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</si>
  <si>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</si>
  <si>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</si>
  <si>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</si>
  <si>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</si>
  <si>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</si>
  <si>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</si>
  <si>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</si>
  <si>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</si>
  <si>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</si>
  <si>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</si>
  <si>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</si>
  <si>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</si>
  <si>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</si>
  <si>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</si>
  <si>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</si>
  <si>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</si>
  <si>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</si>
  <si>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</si>
  <si>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</si>
  <si>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</si>
  <si>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</si>
  <si>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</si>
  <si>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</si>
  <si>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</si>
  <si>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</si>
  <si>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</si>
  <si>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</si>
  <si>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</si>
  <si>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</si>
  <si>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</si>
  <si>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</si>
  <si>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</si>
  <si>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</si>
  <si>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</si>
  <si>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</si>
  <si>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</si>
  <si>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</si>
  <si>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</si>
  <si>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</si>
  <si>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</si>
  <si>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</si>
  <si>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</si>
  <si>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</si>
  <si>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</si>
  <si>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</si>
  <si>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</si>
  <si>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</si>
  <si>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</si>
  <si>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</si>
  <si>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</si>
  <si>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</si>
  <si>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</si>
  <si>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</si>
  <si>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</si>
  <si>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</si>
  <si>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</si>
  <si>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</si>
  <si>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</si>
  <si>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</si>
  <si>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</si>
  <si>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</si>
  <si>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</si>
  <si>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</si>
  <si>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</si>
  <si>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</si>
  <si>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</si>
  <si>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</si>
  <si>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</si>
  <si>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</si>
  <si>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</si>
  <si>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</si>
  <si>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</si>
  <si>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</si>
  <si>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</si>
  <si>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</si>
  <si>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</si>
  <si>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</si>
  <si>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</si>
  <si>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</si>
  <si>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</si>
  <si>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</si>
  <si>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</si>
  <si>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</si>
  <si>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</si>
  <si>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</si>
  <si>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</si>
  <si>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</si>
  <si>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</si>
  <si>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</si>
  <si>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</si>
  <si>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</si>
  <si>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</si>
  <si>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</si>
  <si>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</si>
  <si>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</si>
  <si>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</si>
  <si>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</si>
  <si>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</si>
  <si>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</si>
  <si>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</si>
  <si>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</si>
  <si>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</si>
  <si>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</si>
  <si>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</si>
  <si>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</si>
  <si>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</si>
  <si>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</si>
  <si>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</si>
  <si>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</si>
  <si>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</si>
  <si>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</si>
  <si>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</si>
  <si>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</si>
  <si>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</si>
  <si>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</si>
  <si>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</si>
  <si>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</si>
  <si>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</si>
  <si>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</si>
  <si>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</si>
  <si>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</si>
  <si>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</si>
  <si>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</si>
  <si>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</si>
  <si>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</si>
  <si>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</si>
  <si>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</si>
  <si>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</si>
  <si>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</si>
  <si>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</si>
  <si>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</si>
  <si>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</si>
  <si>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</si>
  <si>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</si>
  <si>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</si>
  <si>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</si>
  <si>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</si>
  <si>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</si>
  <si>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</si>
  <si>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</si>
  <si>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</si>
  <si>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</si>
  <si>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</si>
  <si>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</si>
  <si>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</si>
  <si>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</si>
  <si>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</si>
  <si>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</si>
  <si>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</si>
  <si>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</si>
  <si>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</si>
  <si>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</si>
  <si>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</si>
  <si>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</si>
  <si>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</si>
  <si>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</si>
  <si>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</si>
  <si>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</si>
  <si>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</si>
  <si>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</si>
  <si>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</si>
  <si>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</si>
  <si>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</si>
  <si>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</si>
  <si>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</si>
  <si>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</si>
  <si>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</si>
  <si>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</si>
  <si>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</si>
  <si>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</si>
  <si>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</si>
  <si>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</si>
  <si>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</si>
  <si>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</si>
  <si>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</si>
  <si>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</si>
  <si>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</si>
  <si>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</si>
  <si>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</si>
  <si>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</si>
  <si>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</si>
  <si>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</si>
  <si>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</si>
  <si>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</si>
  <si>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</si>
  <si>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</si>
  <si>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</si>
  <si>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</si>
  <si>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</si>
  <si>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</si>
  <si>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</si>
  <si>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</si>
  <si>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</si>
  <si>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</si>
  <si>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</si>
  <si>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</si>
  <si>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</si>
  <si>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</si>
  <si>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</si>
  <si>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</si>
  <si>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</si>
  <si>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</si>
  <si>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</si>
  <si>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</si>
  <si>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</si>
  <si>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</si>
  <si>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</si>
  <si>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</si>
  <si>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</si>
  <si>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</si>
  <si>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</si>
  <si>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</si>
  <si>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</si>
  <si>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</si>
  <si>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</si>
  <si>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</si>
  <si>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</si>
  <si>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</si>
  <si>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</si>
  <si>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</si>
  <si>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</si>
  <si>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</si>
  <si>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</si>
  <si>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</si>
  <si>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</si>
  <si>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</si>
  <si>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</si>
  <si>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</si>
  <si>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</si>
  <si>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</si>
  <si>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</si>
  <si>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</si>
  <si>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</si>
  <si>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</si>
  <si>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</si>
  <si>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</si>
  <si>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</si>
  <si>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</si>
  <si>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</si>
  <si>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</si>
  <si>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</si>
  <si>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</si>
  <si>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</si>
  <si>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</si>
  <si>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</si>
  <si>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</si>
  <si>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</si>
  <si>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</si>
  <si>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</si>
  <si>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</si>
  <si>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</si>
  <si>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</si>
  <si>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</si>
  <si>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</si>
  <si>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</si>
  <si>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</si>
  <si>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</si>
  <si>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</si>
  <si>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</si>
  <si>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</si>
  <si>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</si>
  <si>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</si>
  <si>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</si>
  <si>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</si>
  <si>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</si>
  <si>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</si>
  <si>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</si>
  <si>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</si>
  <si>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</si>
  <si>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</si>
  <si>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</si>
  <si>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</si>
  <si>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</si>
  <si>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</si>
  <si>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</si>
  <si>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</si>
  <si>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</si>
  <si>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</si>
  <si>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</si>
  <si>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</si>
  <si>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</si>
  <si>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</si>
  <si>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</si>
  <si>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</si>
  <si>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</si>
  <si>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</si>
  <si>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</si>
  <si>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</si>
  <si>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</si>
  <si>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</si>
  <si>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</si>
  <si>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</si>
  <si>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</si>
  <si>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</si>
  <si>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</si>
  <si>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</si>
  <si>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</si>
  <si>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</si>
  <si>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</si>
  <si>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</si>
  <si>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</si>
  <si>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</si>
  <si>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</si>
  <si>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</si>
  <si>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</si>
  <si>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</si>
  <si>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</si>
  <si>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</si>
  <si>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</si>
  <si>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</si>
  <si>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</si>
  <si>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</si>
  <si>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</si>
  <si>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</si>
  <si>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</si>
  <si>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</si>
  <si>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</si>
  <si>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</si>
  <si>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</si>
  <si>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</si>
  <si>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</si>
  <si>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</si>
  <si>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</si>
  <si>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</si>
  <si>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</si>
  <si>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</si>
  <si>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</si>
  <si>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</si>
  <si>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</si>
  <si>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</si>
  <si>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</si>
  <si>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</si>
  <si>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</si>
  <si>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</si>
  <si>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</si>
  <si>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</si>
  <si>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</si>
  <si>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</si>
  <si>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</si>
  <si>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</si>
  <si>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</si>
  <si>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</si>
  <si>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</si>
  <si>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</si>
  <si>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</si>
  <si>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</si>
  <si>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</si>
  <si>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</si>
  <si>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</si>
  <si>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</si>
  <si>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</si>
  <si>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</si>
  <si>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</si>
  <si>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</si>
  <si>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</si>
  <si>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</si>
  <si>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</si>
  <si>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</si>
  <si>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</si>
  <si>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</si>
  <si>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</si>
  <si>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</si>
  <si>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</si>
  <si>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</si>
  <si>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</si>
  <si>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</si>
  <si>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</si>
  <si>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</si>
  <si>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</si>
  <si>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</si>
  <si>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</si>
  <si>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</si>
  <si>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</si>
  <si>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</si>
  <si>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</si>
  <si>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</si>
  <si>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</si>
  <si>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</si>
  <si>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</si>
  <si>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</si>
  <si>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</si>
  <si>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</si>
  <si>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</si>
  <si>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</si>
  <si>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</si>
  <si>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</si>
  <si>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</si>
  <si>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</si>
  <si>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</si>
  <si>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</si>
  <si>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</si>
  <si>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</si>
  <si>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</si>
  <si>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</si>
  <si>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</si>
  <si>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</si>
  <si>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</si>
  <si>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</si>
  <si>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</si>
  <si>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</si>
  <si>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</si>
  <si>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</si>
  <si>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</si>
  <si>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</si>
  <si>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</si>
  <si>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</si>
  <si>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</si>
  <si>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</si>
  <si>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</si>
  <si>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</si>
  <si>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</si>
  <si>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</si>
  <si>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</si>
  <si>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</si>
  <si>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</si>
  <si>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</si>
  <si>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</si>
  <si>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</si>
  <si>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</si>
  <si>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</si>
  <si>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</si>
  <si>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</si>
  <si>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</si>
  <si>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</si>
  <si>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</si>
  <si>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</si>
  <si>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</si>
  <si>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</si>
  <si>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</si>
  <si>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</si>
  <si>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</si>
  <si>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</si>
  <si>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</si>
  <si>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</si>
  <si>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</si>
  <si>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</si>
  <si>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</si>
  <si>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</si>
  <si>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</si>
  <si>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</si>
  <si>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</si>
  <si>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</si>
  <si>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</si>
  <si>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</si>
  <si>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</si>
  <si>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</si>
  <si>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</si>
  <si>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</si>
  <si>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</si>
  <si>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</si>
  <si>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</si>
  <si>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</si>
  <si>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</si>
  <si>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</si>
  <si>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</si>
  <si>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</si>
  <si>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</si>
  <si>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</si>
  <si>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</si>
  <si>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</si>
  <si>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</si>
  <si>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</si>
  <si>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</si>
  <si>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</si>
  <si>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</si>
  <si>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</si>
  <si>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</si>
  <si>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</si>
  <si>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</si>
  <si>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</si>
  <si>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</si>
  <si>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</si>
  <si>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</si>
  <si>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</si>
  <si>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</si>
  <si>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</si>
  <si>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</si>
  <si>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</si>
  <si>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</si>
  <si>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</si>
  <si>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</si>
  <si>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</si>
  <si>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</si>
  <si>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</si>
  <si>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</si>
  <si>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</si>
  <si>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</si>
  <si>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</si>
  <si>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</si>
  <si>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</si>
  <si>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</si>
  <si>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</si>
  <si>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</si>
  <si>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</si>
  <si>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</si>
  <si>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</si>
  <si>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</si>
  <si>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</si>
  <si>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</si>
  <si>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</si>
  <si>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</si>
  <si>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</si>
  <si>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</si>
  <si>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</si>
  <si>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</si>
  <si>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</si>
  <si>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</si>
  <si>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</si>
  <si>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</si>
  <si>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</si>
  <si>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</si>
  <si>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</si>
  <si>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</si>
  <si>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</si>
  <si>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</si>
  <si>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</si>
  <si>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</si>
  <si>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</si>
  <si>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</si>
  <si>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</si>
  <si>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</si>
  <si>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</si>
  <si>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</si>
  <si>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</si>
  <si>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</si>
  <si>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</si>
  <si>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</si>
  <si>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</si>
  <si>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</si>
  <si>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</si>
  <si>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</si>
  <si>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</si>
  <si>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</si>
  <si>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</si>
  <si>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</si>
  <si>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</si>
  <si>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</si>
  <si>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</si>
  <si>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</si>
  <si>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</si>
  <si>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</si>
  <si>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</si>
  <si>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</si>
  <si>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</si>
  <si>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</si>
  <si>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</si>
  <si>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</si>
  <si>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</si>
  <si>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</si>
  <si>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</si>
  <si>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</si>
  <si>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</si>
  <si>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</si>
  <si>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</si>
  <si>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</si>
  <si>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</si>
  <si>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</si>
  <si>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</si>
  <si>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</si>
  <si>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</si>
  <si>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</si>
  <si>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</si>
  <si>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</si>
  <si>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</si>
  <si>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</si>
  <si>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</si>
  <si>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</si>
  <si>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</si>
  <si>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</si>
  <si>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</si>
  <si>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</si>
  <si>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</si>
  <si>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</si>
  <si>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</si>
  <si>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</si>
  <si>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</si>
  <si>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</si>
  <si>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</si>
  <si>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</si>
  <si>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</si>
  <si>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</si>
  <si>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</si>
  <si>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</si>
  <si>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</si>
  <si>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</si>
  <si>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</si>
  <si>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</si>
  <si>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</si>
  <si>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</si>
  <si>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</si>
  <si>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</si>
  <si>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</si>
  <si>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</si>
  <si>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</si>
  <si>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</si>
  <si>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</si>
  <si>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</si>
  <si>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</si>
  <si>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</si>
  <si>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</si>
  <si>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</si>
  <si>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</si>
  <si>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</si>
  <si>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</si>
  <si>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</si>
  <si>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</si>
  <si>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</si>
  <si>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</si>
  <si>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</si>
  <si>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</si>
  <si>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</si>
  <si>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</si>
  <si>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</si>
  <si>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</si>
  <si>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</si>
  <si>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</si>
  <si>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</si>
  <si>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</si>
  <si>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</si>
  <si>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</si>
  <si>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</si>
  <si>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</si>
  <si>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</si>
  <si>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</si>
  <si>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</si>
  <si>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</si>
  <si>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</si>
  <si>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</si>
  <si>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</si>
  <si>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</si>
  <si>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</si>
  <si>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</si>
  <si>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</si>
  <si>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</si>
  <si>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</si>
  <si>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</si>
  <si>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</si>
  <si>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</si>
  <si>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</si>
  <si>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</si>
  <si>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</si>
  <si>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</si>
  <si>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</si>
  <si>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</si>
  <si>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</si>
  <si>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</si>
  <si>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</si>
  <si>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</si>
  <si>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</si>
  <si>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</si>
  <si>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</si>
  <si>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</si>
  <si>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</si>
  <si>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</si>
  <si>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</si>
  <si>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</si>
  <si>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</si>
  <si>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</si>
  <si>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</si>
  <si>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</si>
  <si>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</si>
  <si>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</si>
  <si>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</si>
  <si>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</si>
  <si>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</si>
  <si>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</si>
  <si>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</si>
  <si>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</si>
  <si>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</si>
  <si>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</si>
  <si>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</si>
  <si>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</si>
  <si>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</si>
  <si>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</si>
  <si>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</si>
  <si>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</si>
  <si>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</si>
  <si>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</si>
  <si>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</si>
  <si>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</si>
  <si>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</si>
  <si>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</si>
  <si>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</si>
  <si>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</si>
  <si>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</si>
  <si>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</si>
  <si>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</si>
  <si>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</si>
  <si>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</si>
  <si>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</si>
  <si>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</si>
  <si>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</si>
  <si>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</si>
  <si>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</si>
  <si>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</si>
  <si>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</si>
  <si>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</si>
  <si>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</si>
  <si>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</si>
  <si>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</si>
  <si>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</si>
  <si>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</si>
  <si>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</si>
  <si>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</si>
  <si>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</si>
  <si>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</si>
  <si>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</si>
  <si>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</si>
  <si>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</si>
  <si>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</si>
  <si>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</si>
  <si>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</si>
  <si>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</si>
  <si>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</si>
  <si>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</si>
  <si>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</si>
  <si>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</si>
  <si>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</si>
  <si>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</si>
  <si>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</si>
  <si>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</si>
  <si>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</si>
  <si>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</si>
  <si>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</si>
  <si>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</si>
  <si>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</si>
  <si>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</si>
  <si>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</si>
  <si>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</si>
  <si>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</si>
  <si>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</si>
  <si>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</si>
  <si>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</si>
  <si>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</si>
  <si>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</si>
  <si>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</si>
  <si>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</si>
  <si>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</si>
  <si>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</si>
  <si>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</si>
  <si>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</si>
  <si>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</si>
  <si>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</si>
  <si>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</si>
  <si>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</si>
  <si>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</si>
  <si>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</si>
  <si>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</si>
  <si>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</si>
  <si>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</si>
  <si>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</si>
  <si>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</si>
  <si>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</si>
  <si>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</si>
  <si>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</si>
  <si>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</si>
  <si>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</si>
  <si>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</si>
  <si>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</si>
  <si>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</si>
  <si>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</si>
  <si>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</si>
  <si>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</si>
  <si>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</si>
  <si>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</si>
  <si>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</si>
  <si>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</si>
  <si>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</si>
  <si>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</si>
  <si>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</si>
  <si>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</si>
  <si>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</si>
  <si>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</si>
  <si>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</si>
  <si>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</si>
  <si>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</si>
  <si>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</si>
  <si>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</si>
  <si>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</si>
  <si>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</si>
  <si>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</si>
  <si>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</si>
  <si>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</si>
  <si>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</si>
  <si>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</si>
  <si>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</si>
  <si>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</si>
  <si>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</si>
  <si>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</si>
  <si>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</si>
  <si>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</si>
  <si>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</si>
  <si>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</si>
  <si>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</si>
  <si>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</si>
  <si>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</si>
  <si>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</si>
  <si>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</si>
  <si>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</si>
  <si>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</si>
  <si>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</si>
  <si>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</si>
  <si>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</si>
  <si>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</si>
  <si>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</si>
  <si>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</si>
  <si>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</si>
  <si>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</si>
  <si>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</si>
  <si>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</si>
  <si>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</si>
  <si>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</si>
  <si>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</si>
  <si>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</si>
  <si>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</si>
  <si>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</si>
  <si>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</si>
  <si>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</si>
  <si>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</si>
  <si>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</si>
  <si>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</si>
  <si>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</si>
  <si>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</si>
  <si>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</si>
  <si>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</si>
  <si>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</si>
  <si>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</si>
  <si>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</si>
  <si>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</si>
  <si>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</si>
  <si>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</si>
  <si>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</si>
  <si>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</si>
  <si>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</si>
  <si>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</si>
  <si>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</si>
  <si>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</si>
  <si>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</si>
  <si>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</si>
  <si>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</si>
  <si>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</si>
  <si>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</si>
  <si>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</si>
  <si>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</si>
  <si>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</si>
  <si>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</si>
  <si>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</si>
  <si>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</si>
  <si>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</si>
  <si>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</si>
  <si>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</si>
  <si>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</si>
  <si>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</si>
  <si>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</si>
  <si>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</si>
  <si>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</si>
  <si>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</si>
  <si>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</si>
  <si>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</si>
  <si>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</si>
  <si>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</si>
  <si>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</si>
  <si>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</si>
  <si>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</si>
  <si>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</si>
  <si>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</si>
  <si>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</si>
  <si>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</si>
  <si>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</si>
  <si>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</si>
  <si>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</si>
  <si>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</si>
  <si>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</si>
  <si>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</si>
  <si>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</si>
  <si>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</si>
  <si>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</si>
  <si>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</si>
  <si>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</si>
  <si>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</si>
  <si>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</si>
  <si>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</si>
  <si>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</si>
  <si>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</si>
  <si>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</si>
  <si>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</si>
  <si>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</si>
  <si>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</si>
  <si>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</si>
  <si>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</si>
  <si>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</si>
  <si>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</si>
  <si>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</si>
  <si>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</si>
  <si>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</si>
  <si>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</si>
  <si>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</si>
  <si>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</si>
  <si>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</si>
  <si>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</si>
  <si>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</si>
  <si>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</si>
  <si>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</si>
  <si>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</si>
  <si>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</si>
  <si>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</si>
  <si>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</si>
  <si>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</si>
  <si>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</si>
  <si>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</si>
  <si>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</si>
  <si>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</si>
  <si>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</si>
  <si>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</si>
  <si>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</si>
  <si>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</si>
  <si>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</si>
  <si>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</si>
  <si>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</si>
  <si>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</si>
  <si>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</si>
  <si>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</si>
  <si>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</si>
  <si>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</si>
  <si>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</si>
  <si>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</si>
  <si>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</si>
  <si>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</si>
  <si>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</si>
  <si>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</si>
  <si>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</si>
  <si>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</si>
  <si>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</si>
  <si>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</si>
  <si>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</si>
  <si>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</si>
  <si>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</si>
  <si>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</si>
  <si>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</si>
  <si>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</si>
  <si>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</si>
  <si>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</si>
  <si>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</si>
  <si>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</si>
  <si>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</si>
  <si>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</si>
  <si>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</si>
  <si>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</si>
  <si>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</si>
  <si>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</si>
  <si>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</si>
  <si>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</si>
  <si>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</si>
  <si>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</si>
  <si>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</si>
  <si>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</si>
  <si>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</si>
  <si>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</si>
  <si>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</si>
  <si>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</si>
  <si>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</si>
  <si>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</si>
  <si>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</si>
  <si>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</si>
  <si>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</si>
  <si>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</si>
  <si>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</si>
  <si>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</si>
  <si>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</si>
  <si>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</si>
  <si>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</si>
  <si>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</si>
  <si>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</si>
  <si>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</si>
  <si>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</si>
  <si>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</si>
  <si>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</si>
  <si>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</si>
  <si>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</si>
  <si>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</si>
  <si>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</si>
  <si>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</si>
  <si>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</si>
  <si>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</si>
  <si>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</si>
  <si>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</si>
  <si>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</si>
  <si>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</si>
  <si>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</si>
  <si>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</si>
  <si>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</si>
  <si>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</si>
  <si>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</si>
  <si>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</si>
  <si>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</si>
  <si>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</si>
  <si>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</si>
  <si>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</si>
  <si>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</si>
  <si>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</si>
  <si>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</si>
  <si>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</si>
  <si>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</si>
  <si>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</si>
  <si>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</si>
  <si>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</si>
  <si>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</si>
  <si>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</si>
  <si>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</si>
  <si>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</si>
  <si>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</si>
  <si>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</si>
  <si>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</si>
  <si>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</si>
  <si>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</si>
  <si>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</si>
  <si>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</si>
  <si>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</si>
  <si>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</si>
  <si>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</si>
  <si>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</si>
  <si>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</si>
  <si>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</si>
  <si>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</si>
  <si>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</si>
  <si>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</si>
  <si>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</si>
  <si>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</si>
  <si>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</si>
  <si>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</si>
  <si>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</si>
  <si>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</si>
  <si>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</si>
  <si>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</si>
  <si>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</si>
  <si>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</si>
  <si>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</si>
  <si>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</si>
  <si>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</si>
  <si>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</si>
  <si>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</si>
  <si>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</si>
  <si>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</si>
  <si>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</si>
  <si>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</si>
  <si>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</si>
  <si>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</si>
  <si>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</si>
  <si>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</si>
  <si>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</si>
  <si>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</si>
  <si>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</si>
  <si>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</si>
  <si>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</si>
  <si>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</si>
  <si>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</si>
  <si>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</si>
  <si>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</si>
  <si>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</si>
  <si>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</si>
  <si>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</si>
  <si>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</si>
  <si>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</si>
  <si>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</si>
  <si>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</si>
  <si>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</si>
  <si>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</si>
  <si>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</si>
  <si>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</si>
  <si>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</si>
  <si>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</si>
  <si>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</si>
  <si>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</si>
  <si>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</si>
  <si>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</si>
  <si>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</si>
  <si>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</si>
  <si>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</si>
  <si>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</si>
  <si>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</si>
  <si>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</si>
  <si>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</si>
  <si>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</si>
  <si>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</si>
  <si>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</si>
  <si>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</si>
  <si>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</si>
  <si>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</si>
  <si>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</si>
  <si>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</si>
  <si>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</si>
  <si>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</si>
  <si>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</si>
  <si>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</si>
  <si>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</si>
  <si>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</si>
  <si>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</si>
  <si>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</si>
  <si>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</si>
  <si>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</si>
  <si>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</si>
  <si>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</si>
  <si>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</si>
  <si>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</si>
  <si>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</si>
  <si>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</si>
  <si>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</si>
  <si>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</si>
  <si>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</si>
  <si>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</si>
  <si>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</si>
  <si>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</si>
  <si>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</si>
  <si>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</si>
  <si>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</si>
  <si>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</si>
  <si>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</si>
  <si>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</si>
  <si>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</si>
  <si>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</si>
  <si>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</si>
  <si>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</si>
  <si>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</si>
  <si>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</si>
  <si>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</si>
  <si>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</si>
  <si>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</si>
  <si>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</si>
  <si>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</si>
  <si>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</si>
  <si>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</si>
  <si>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</si>
  <si>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</si>
  <si>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</si>
  <si>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</si>
  <si>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</si>
  <si>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</si>
  <si>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</si>
  <si>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</si>
  <si>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</si>
  <si>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</si>
  <si>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</si>
  <si>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</si>
  <si>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</si>
  <si>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</si>
  <si>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</si>
  <si>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</si>
  <si>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</si>
  <si>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</si>
  <si>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</si>
  <si>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</si>
  <si>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</si>
  <si>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</si>
  <si>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</si>
  <si>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</si>
  <si>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</si>
  <si>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</si>
  <si>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</si>
  <si>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</si>
  <si>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</si>
  <si>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</si>
  <si>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</si>
  <si>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</si>
  <si>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</si>
  <si>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</si>
  <si>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</si>
  <si>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</si>
  <si>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</si>
  <si>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</si>
  <si>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</si>
  <si>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</si>
  <si>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</si>
  <si>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</si>
  <si>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</si>
  <si>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</si>
  <si>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</si>
  <si>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</si>
  <si>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</si>
  <si>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</si>
  <si>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</si>
  <si>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</si>
  <si>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</si>
  <si>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</si>
  <si>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</si>
  <si>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</si>
  <si>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</si>
  <si>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</si>
  <si>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</si>
  <si>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</si>
  <si>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</si>
  <si>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</si>
  <si>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</si>
  <si>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</si>
  <si>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</si>
  <si>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</si>
  <si>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</si>
  <si>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</si>
  <si>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</si>
  <si>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</si>
  <si>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</si>
  <si>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</si>
  <si>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</si>
  <si>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</si>
  <si>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</si>
  <si>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</si>
  <si>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</si>
  <si>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</si>
  <si>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</si>
  <si>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</si>
  <si>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</si>
  <si>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</si>
  <si>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</si>
  <si>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</si>
  <si>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</si>
  <si>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</si>
  <si>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</si>
  <si>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</si>
  <si>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</si>
  <si>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</si>
  <si>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</si>
  <si>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</si>
  <si>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</si>
  <si>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</si>
  <si>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</si>
  <si>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</si>
  <si>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</si>
  <si>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</si>
  <si>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</si>
  <si>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</si>
  <si>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</si>
  <si>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</si>
  <si>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</si>
  <si>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</si>
  <si>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</si>
  <si>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</si>
  <si>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</si>
  <si>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</si>
  <si>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</si>
  <si>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</si>
  <si>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</si>
  <si>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</si>
  <si>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</si>
  <si>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</si>
  <si>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</si>
  <si>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</si>
  <si>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</si>
  <si>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</si>
  <si>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</si>
  <si>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</si>
  <si>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</si>
  <si>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</si>
  <si>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</si>
  <si>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</si>
  <si>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</si>
  <si>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</si>
  <si>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</si>
  <si>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</si>
  <si>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</si>
  <si>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</si>
  <si>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</si>
  <si>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</si>
  <si>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</si>
  <si>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</si>
  <si>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</si>
  <si>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</si>
  <si>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</si>
  <si>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</si>
  <si>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</si>
  <si>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</si>
  <si>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</si>
  <si>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</si>
  <si>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</si>
  <si>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</si>
  <si>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</si>
  <si>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</si>
  <si>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</si>
  <si>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</si>
  <si>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</si>
  <si>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</si>
  <si>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</si>
  <si>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</si>
  <si>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</si>
  <si>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</si>
  <si>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</si>
  <si>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</si>
  <si>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</si>
  <si>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</si>
  <si>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</si>
  <si>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</si>
  <si>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</si>
  <si>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</si>
  <si>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</si>
  <si>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</si>
  <si>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</si>
  <si>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</si>
  <si>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</si>
  <si>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</si>
  <si>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</si>
  <si>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</si>
  <si>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</si>
  <si>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</si>
  <si>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</si>
  <si>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</si>
  <si>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</si>
  <si>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</si>
  <si>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</si>
  <si>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</si>
  <si>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</si>
  <si>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</si>
  <si>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</si>
  <si>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</si>
  <si>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</si>
  <si>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</si>
  <si>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</si>
  <si>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</si>
  <si>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</si>
  <si>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</si>
  <si>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</si>
  <si>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</si>
  <si>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</si>
  <si>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</si>
  <si>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</si>
  <si>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</si>
  <si>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</si>
  <si>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</si>
  <si>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</si>
  <si>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</si>
  <si>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</si>
  <si>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</si>
  <si>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</si>
  <si>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</si>
  <si>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</si>
  <si>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</si>
  <si>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</si>
  <si>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</si>
  <si>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</si>
  <si>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</si>
  <si>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</si>
  <si>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</si>
  <si>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</si>
  <si>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</si>
  <si>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</si>
  <si>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</si>
  <si>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</si>
  <si>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</si>
  <si>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</si>
  <si>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</si>
  <si>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</si>
  <si>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</si>
  <si>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</si>
  <si>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</si>
  <si>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</si>
  <si>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</si>
  <si>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</si>
  <si>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</si>
  <si>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</si>
  <si>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</si>
  <si>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</si>
  <si>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</si>
  <si>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</si>
  <si>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</si>
  <si>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</si>
  <si>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</si>
  <si>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</si>
  <si>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</si>
  <si>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</si>
  <si>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</si>
  <si>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</si>
  <si>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</si>
  <si>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</si>
  <si>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</si>
  <si>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</si>
  <si>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</si>
  <si>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</si>
  <si>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</si>
  <si>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</si>
  <si>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</si>
  <si>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</si>
  <si>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</si>
  <si>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</si>
  <si>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</si>
  <si>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</si>
  <si>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</si>
  <si>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</si>
  <si>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</si>
  <si>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</si>
  <si>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</si>
  <si>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</si>
  <si>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</si>
  <si>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</si>
  <si>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</si>
  <si>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</si>
  <si>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</si>
  <si>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</si>
  <si>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</si>
  <si>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</si>
  <si>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</si>
  <si>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</si>
  <si>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</si>
  <si>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</si>
  <si>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</si>
  <si>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</si>
  <si>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</si>
  <si>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</si>
  <si>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</si>
  <si>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</si>
  <si>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</si>
  <si>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</si>
  <si>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</si>
  <si>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</si>
  <si>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</si>
  <si>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</si>
  <si>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</si>
  <si>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</si>
  <si>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</si>
  <si>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</si>
  <si>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</si>
  <si>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</si>
  <si>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</si>
  <si>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</si>
  <si>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</si>
  <si>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</si>
  <si>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</si>
  <si>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</si>
  <si>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</si>
  <si>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</si>
  <si>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</si>
  <si>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</si>
  <si>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</si>
  <si>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</si>
  <si>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</si>
  <si>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</si>
  <si>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</si>
  <si>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</si>
  <si>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</si>
  <si>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</si>
  <si>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</si>
  <si>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</si>
  <si>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</si>
  <si>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</si>
  <si>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</si>
  <si>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</si>
  <si>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</si>
  <si>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</si>
  <si>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</si>
  <si>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</si>
  <si>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</si>
  <si>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</si>
  <si>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</si>
  <si>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</si>
  <si>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</si>
  <si>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</si>
  <si>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</si>
  <si>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</si>
  <si>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</si>
  <si>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</si>
  <si>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</si>
  <si>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</si>
  <si>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</si>
  <si>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</si>
  <si>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</si>
  <si>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</si>
  <si>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</si>
  <si>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</si>
  <si>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</si>
  <si>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</si>
  <si>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</si>
  <si>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</si>
  <si>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</si>
  <si>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</si>
  <si>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</si>
  <si>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</si>
  <si>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</si>
  <si>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</si>
  <si>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</si>
  <si>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</si>
  <si>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</si>
  <si>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</si>
  <si>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</si>
  <si>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</si>
  <si>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</si>
  <si>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</si>
  <si>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</si>
  <si>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</si>
  <si>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</si>
  <si>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</si>
  <si>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</si>
  <si>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</si>
  <si>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</si>
  <si>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</si>
  <si>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</si>
  <si>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</si>
  <si>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</si>
  <si>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</si>
  <si>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</si>
  <si>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</si>
  <si>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</si>
  <si>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</si>
  <si>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</si>
  <si>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</si>
  <si>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</si>
  <si>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</si>
  <si>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</si>
  <si>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</si>
  <si>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</si>
  <si>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</si>
  <si>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</si>
  <si>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</si>
  <si>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</si>
  <si>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</si>
  <si>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</si>
  <si>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</si>
  <si>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</si>
  <si>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</si>
  <si>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</si>
  <si>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</si>
  <si>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</si>
  <si>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</si>
  <si>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</si>
  <si>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</si>
  <si>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</si>
  <si>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</si>
  <si>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</si>
  <si>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</si>
  <si>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</si>
  <si>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</si>
  <si>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</si>
  <si>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</si>
  <si>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</si>
  <si>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</si>
  <si>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</si>
  <si>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</si>
  <si>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</si>
  <si>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</si>
  <si>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</si>
  <si>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</si>
  <si>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</si>
  <si>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</si>
  <si>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</si>
  <si>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</si>
  <si>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</si>
  <si>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</si>
  <si>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</si>
  <si>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</si>
  <si>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</si>
  <si>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</si>
  <si>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</si>
  <si>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</si>
  <si>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</si>
  <si>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</si>
  <si>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</si>
  <si>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</si>
  <si>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</si>
  <si>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</si>
  <si>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</si>
  <si>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</si>
  <si>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</si>
  <si>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</si>
  <si>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</si>
  <si>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</si>
  <si>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</si>
  <si>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</si>
  <si>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</si>
  <si>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</si>
  <si>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</si>
  <si>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</si>
  <si>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</si>
  <si>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</si>
  <si>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</si>
  <si>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</si>
  <si>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</si>
  <si>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</si>
  <si>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</si>
  <si>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</si>
  <si>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</si>
  <si>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</si>
  <si>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</si>
  <si>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</si>
  <si>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</si>
  <si>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</si>
  <si>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</si>
  <si>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</si>
  <si>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</si>
  <si>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</si>
  <si>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</si>
  <si>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</si>
  <si>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</si>
  <si>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</si>
  <si>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</si>
  <si>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</si>
  <si>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</si>
  <si>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</si>
  <si>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</si>
  <si>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</si>
  <si>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</si>
  <si>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</si>
  <si>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</si>
  <si>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</si>
  <si>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</si>
  <si>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</si>
  <si>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</si>
  <si>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</si>
  <si>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</si>
  <si>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</si>
  <si>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</si>
  <si>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</si>
  <si>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</si>
  <si>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</si>
  <si>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</si>
  <si>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</si>
  <si>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</si>
  <si>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</si>
  <si>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</si>
  <si>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</si>
  <si>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</si>
  <si>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</si>
  <si>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</si>
  <si>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</si>
  <si>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</si>
  <si>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</si>
  <si>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</si>
  <si>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</si>
  <si>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</si>
  <si>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</si>
  <si>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</si>
  <si>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</si>
  <si>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</si>
  <si>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</si>
  <si>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</si>
  <si>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</si>
  <si>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</si>
  <si>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</si>
  <si>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</si>
  <si>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</si>
  <si>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</si>
  <si>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</si>
  <si>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</si>
  <si>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</si>
  <si>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</si>
  <si>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</si>
  <si>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</si>
  <si>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</si>
  <si>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</si>
  <si>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</si>
  <si>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</si>
  <si>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</si>
  <si>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</si>
  <si>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</si>
  <si>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</si>
  <si>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</si>
  <si>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</si>
  <si>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</si>
  <si>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</si>
  <si>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</si>
  <si>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</si>
  <si>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</si>
  <si>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</si>
  <si>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</si>
  <si>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</si>
  <si>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</si>
  <si>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</si>
  <si>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</si>
  <si>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</si>
  <si>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</si>
  <si>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</si>
  <si>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</si>
  <si>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</si>
  <si>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</si>
  <si>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</si>
  <si>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</si>
  <si>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</si>
  <si>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</si>
  <si>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</si>
  <si>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</si>
  <si>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</si>
  <si>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</si>
  <si>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</si>
  <si>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</si>
  <si>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</si>
  <si>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</si>
  <si>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</si>
  <si>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</si>
  <si>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</si>
  <si>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</si>
  <si>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</si>
  <si>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</si>
  <si>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</si>
  <si>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</si>
  <si>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</si>
  <si>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</si>
  <si>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</si>
  <si>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</si>
  <si>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</si>
  <si>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</si>
  <si>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</si>
  <si>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</si>
  <si>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</si>
  <si>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</si>
  <si>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</si>
  <si>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</si>
  <si>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</si>
  <si>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</si>
  <si>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</si>
  <si>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</si>
  <si>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</si>
  <si>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</si>
  <si>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</si>
  <si>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</si>
  <si>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</si>
  <si>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</si>
  <si>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</si>
  <si>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</si>
  <si>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</si>
  <si>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</si>
  <si>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</si>
  <si>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</si>
  <si>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</si>
  <si>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</si>
  <si>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</si>
  <si>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</si>
  <si>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</si>
  <si>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</si>
  <si>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</si>
  <si>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</si>
  <si>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</si>
  <si>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</si>
  <si>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</si>
  <si>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</si>
  <si>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</si>
  <si>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</si>
  <si>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</si>
  <si>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</si>
  <si>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</si>
  <si>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</si>
  <si>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</si>
  <si>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</si>
  <si>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</si>
  <si>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</si>
  <si>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</si>
  <si>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</si>
  <si>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</si>
  <si>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</si>
  <si>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</si>
  <si>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</si>
  <si>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</si>
  <si>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</si>
  <si>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</si>
  <si>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</si>
  <si>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</si>
  <si>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</si>
  <si>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</si>
  <si>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</si>
  <si>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</si>
  <si>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</si>
  <si>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</si>
  <si>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</si>
  <si>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</si>
  <si>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</si>
  <si>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</si>
  <si>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</si>
  <si>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</si>
  <si>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</si>
  <si>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</si>
  <si>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</si>
  <si>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</si>
  <si>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</si>
  <si>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</si>
  <si>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</si>
  <si>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</si>
  <si>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</si>
  <si>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</si>
  <si>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</si>
  <si>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</si>
  <si>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</si>
  <si>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</si>
  <si>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</si>
  <si>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</si>
  <si>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</si>
  <si>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</si>
  <si>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</si>
  <si>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</si>
  <si>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</si>
  <si>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</si>
  <si>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</si>
  <si>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</si>
  <si>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</si>
  <si>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</si>
  <si>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</si>
  <si>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</si>
  <si>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</si>
  <si>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</si>
  <si>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</si>
  <si>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</si>
  <si>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</si>
  <si>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</si>
  <si>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</si>
  <si>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</si>
  <si>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</si>
  <si>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</si>
  <si>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</si>
  <si>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</si>
  <si>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</si>
  <si>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</si>
  <si>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</si>
  <si>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</si>
  <si>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</si>
  <si>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</si>
  <si>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</si>
  <si>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</si>
  <si>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</si>
  <si>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</si>
  <si>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</si>
  <si>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</si>
  <si>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</si>
  <si>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</si>
  <si>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</si>
  <si>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</si>
  <si>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</si>
  <si>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</si>
  <si>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</si>
  <si>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</si>
  <si>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</si>
  <si>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</si>
  <si>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</si>
  <si>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</si>
  <si>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</si>
  <si>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</si>
  <si>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</si>
  <si>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</si>
  <si>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</si>
  <si>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</si>
  <si>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</si>
  <si>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</si>
  <si>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</si>
  <si>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</si>
  <si>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</si>
  <si>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</si>
  <si>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</si>
  <si>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</si>
  <si>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</si>
  <si>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</si>
  <si>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</si>
  <si>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</si>
  <si>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</si>
  <si>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</si>
  <si>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</si>
  <si>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</si>
  <si>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</si>
  <si>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</si>
  <si>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</si>
  <si>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</si>
  <si>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</si>
  <si>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</si>
  <si>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</si>
  <si>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</si>
  <si>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</si>
  <si>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</si>
  <si>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</si>
  <si>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</si>
  <si>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</si>
  <si>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</si>
  <si>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</si>
  <si>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</si>
  <si>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</si>
  <si>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</si>
  <si>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</si>
  <si>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</si>
  <si>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</si>
  <si>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</si>
  <si>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</si>
  <si>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</si>
  <si>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</si>
  <si>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</si>
  <si>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</si>
  <si>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</si>
  <si>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</si>
  <si>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</si>
  <si>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</si>
  <si>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</si>
  <si>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</si>
  <si>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</si>
  <si>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</si>
  <si>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</si>
  <si>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</si>
  <si>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</si>
  <si>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</si>
  <si>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</si>
  <si>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</si>
  <si>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</si>
  <si>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</si>
  <si>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</si>
  <si>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</si>
  <si>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</si>
  <si>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</si>
  <si>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</si>
  <si>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</si>
  <si>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</si>
  <si>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</si>
  <si>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</si>
  <si>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</si>
  <si>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</si>
  <si>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</si>
  <si>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</si>
  <si>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</si>
  <si>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</si>
  <si>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</si>
  <si>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</si>
  <si>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</si>
  <si>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</si>
  <si>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</si>
  <si>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</si>
  <si>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</si>
  <si>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</si>
  <si>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</si>
  <si>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</si>
  <si>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</si>
  <si>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</si>
  <si>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</si>
  <si>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</si>
  <si>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</si>
  <si>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</si>
  <si>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</si>
  <si>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</si>
  <si>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</si>
  <si>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</si>
  <si>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</si>
  <si>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</si>
  <si>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</si>
  <si>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</si>
  <si>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</si>
  <si>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</si>
  <si>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</si>
  <si>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</si>
  <si>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</si>
  <si>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</si>
  <si>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</si>
  <si>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</si>
  <si>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</si>
  <si>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</si>
  <si>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</si>
  <si>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</si>
  <si>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</si>
  <si>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</si>
  <si>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</si>
  <si>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</si>
  <si>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</si>
  <si>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</si>
  <si>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</si>
  <si>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</si>
  <si>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</si>
  <si>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</si>
  <si>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</si>
  <si>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</si>
  <si>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</si>
  <si>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</si>
  <si>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</si>
  <si>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</si>
  <si>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</si>
  <si>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</si>
  <si>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</si>
  <si>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</si>
  <si>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</si>
  <si>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</si>
  <si>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</si>
  <si>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</si>
  <si>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</si>
  <si>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</si>
  <si>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</si>
  <si>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</si>
  <si>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</si>
  <si>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</si>
  <si>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</si>
  <si>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</si>
  <si>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</si>
  <si>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</si>
  <si>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</si>
  <si>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</si>
  <si>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</si>
  <si>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</si>
  <si>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</si>
  <si>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</si>
  <si>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</si>
  <si>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</si>
  <si>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</si>
  <si>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</si>
  <si>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</si>
  <si>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</si>
  <si>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</si>
  <si>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</si>
  <si>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</si>
  <si>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</si>
  <si>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</si>
  <si>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</si>
  <si>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</si>
  <si>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</si>
  <si>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</si>
  <si>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</si>
  <si>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</si>
  <si>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</si>
  <si>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</si>
  <si>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</si>
  <si>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</si>
  <si>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</si>
  <si>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</si>
  <si>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</si>
  <si>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</si>
  <si>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</si>
  <si>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</si>
  <si>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</si>
  <si>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</si>
  <si>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</si>
  <si>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</si>
  <si>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</si>
  <si>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</si>
  <si>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</si>
  <si>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</si>
  <si>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</si>
  <si>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</si>
  <si>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</si>
  <si>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</si>
  <si>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</si>
  <si>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</si>
  <si>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</si>
  <si>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</si>
  <si>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</si>
  <si>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</si>
  <si>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</si>
  <si>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</si>
  <si>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</si>
  <si>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</si>
  <si>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</si>
  <si>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</si>
  <si>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</si>
  <si>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</si>
  <si>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</si>
  <si>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</si>
  <si>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</si>
  <si>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</si>
  <si>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</si>
  <si>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</si>
  <si>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</si>
  <si>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</si>
  <si>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</si>
  <si>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</si>
  <si>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</si>
  <si>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</si>
  <si>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</si>
  <si>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</si>
  <si>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</si>
  <si>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</si>
  <si>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</si>
  <si>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</si>
  <si>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</si>
  <si>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</si>
  <si>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</si>
  <si>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</si>
  <si>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</si>
  <si>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</si>
  <si>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</si>
  <si>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</si>
  <si>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</si>
  <si>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</si>
  <si>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</si>
  <si>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</si>
  <si>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</si>
  <si>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</si>
  <si>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</si>
  <si>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</si>
  <si>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</si>
  <si>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</si>
  <si>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</si>
  <si>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</si>
  <si>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</si>
  <si>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</si>
  <si>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</si>
  <si>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</si>
  <si>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</si>
  <si>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</si>
  <si>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</si>
  <si>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</si>
  <si>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</si>
  <si>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</si>
  <si>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</si>
  <si>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</si>
  <si>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</si>
  <si>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</si>
  <si>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</si>
  <si>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</si>
  <si>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</si>
  <si>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</si>
  <si>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</si>
  <si>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</si>
  <si>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</si>
  <si>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</si>
  <si>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</si>
  <si>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</si>
  <si>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</si>
  <si>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</si>
  <si>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</si>
  <si>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</si>
  <si>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</si>
  <si>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</si>
  <si>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</si>
  <si>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</si>
  <si>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</si>
  <si>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</si>
  <si>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</si>
  <si>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</si>
  <si>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</si>
  <si>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</si>
  <si>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</si>
  <si>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</si>
  <si>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</si>
  <si>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</si>
  <si>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</si>
  <si>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</si>
  <si>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</si>
  <si>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</si>
  <si>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</si>
  <si>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</si>
  <si>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</si>
  <si>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</si>
  <si>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</si>
  <si>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</si>
  <si>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</si>
  <si>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</si>
  <si>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</si>
  <si>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</si>
  <si>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</si>
  <si>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</si>
  <si>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</si>
  <si>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</si>
  <si>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</si>
  <si>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</si>
  <si>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</si>
  <si>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</si>
  <si>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</si>
  <si>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</si>
  <si>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</si>
  <si>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</si>
  <si>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</si>
  <si>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</si>
  <si>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</si>
  <si>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</si>
  <si>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</si>
  <si>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</si>
  <si>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</si>
  <si>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</si>
  <si>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</si>
  <si>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</si>
  <si>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</si>
  <si>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</si>
  <si>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</si>
  <si>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</si>
  <si>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</si>
  <si>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</si>
  <si>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</si>
  <si>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</si>
  <si>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</si>
  <si>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</si>
  <si>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</si>
  <si>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</si>
  <si>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</si>
  <si>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</si>
  <si>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</si>
  <si>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</si>
  <si>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</si>
  <si>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</si>
  <si>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</si>
  <si>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</si>
  <si>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</si>
  <si>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</si>
  <si>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</si>
  <si>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</si>
  <si>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</si>
  <si>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</si>
  <si>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</si>
  <si>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</si>
  <si>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</si>
  <si>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</si>
  <si>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</si>
  <si>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</si>
  <si>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</si>
  <si>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</si>
  <si>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</si>
  <si>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</si>
  <si>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</si>
  <si>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</si>
  <si>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</si>
  <si>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</si>
  <si>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</si>
  <si>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</si>
  <si>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</si>
  <si>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</si>
  <si>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</si>
  <si>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</si>
  <si>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</si>
  <si>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</si>
  <si>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</si>
  <si>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</si>
  <si>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</si>
  <si>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</si>
  <si>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</si>
  <si>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</si>
  <si>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</si>
  <si>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</si>
  <si>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</si>
  <si>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</si>
  <si>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</si>
  <si>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</si>
  <si>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</si>
  <si>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</si>
  <si>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</si>
  <si>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</si>
  <si>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</si>
  <si>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</si>
  <si>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</si>
  <si>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</si>
  <si>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</si>
  <si>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</si>
  <si>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</si>
  <si>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</si>
  <si>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</si>
  <si>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</si>
  <si>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</si>
  <si>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</si>
  <si>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</si>
  <si>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</si>
  <si>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</si>
  <si>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</si>
  <si>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</si>
  <si>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</si>
  <si>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</si>
  <si>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</si>
  <si>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</si>
  <si>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</si>
  <si>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</si>
  <si>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</si>
  <si>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</si>
  <si>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</si>
  <si>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</si>
  <si>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</si>
  <si>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</si>
  <si>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</si>
  <si>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</si>
  <si>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</si>
  <si>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</si>
  <si>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</si>
  <si>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</si>
  <si>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</si>
  <si>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</si>
  <si>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</si>
  <si>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</si>
  <si>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</si>
  <si>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</si>
  <si>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</si>
  <si>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</si>
  <si>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</si>
  <si>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</si>
  <si>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</si>
  <si>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</si>
  <si>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</si>
  <si>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</si>
  <si>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</si>
  <si>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</si>
  <si>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</si>
  <si>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</si>
  <si>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</si>
  <si>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</si>
  <si>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</si>
  <si>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</si>
  <si>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</si>
  <si>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</si>
  <si>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</si>
  <si>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</si>
  <si>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</si>
  <si>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</si>
  <si>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</si>
  <si>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</si>
  <si>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</si>
  <si>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</si>
  <si>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</si>
  <si>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</si>
  <si>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</si>
  <si>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</si>
  <si>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</si>
  <si>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</si>
  <si>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</si>
  <si>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</si>
  <si>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</si>
  <si>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</si>
  <si>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</si>
  <si>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</si>
  <si>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</si>
  <si>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</si>
  <si>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</si>
  <si>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</si>
  <si>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</si>
  <si>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</si>
  <si>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</si>
  <si>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</si>
  <si>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</si>
  <si>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</si>
  <si>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</si>
  <si>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</si>
  <si>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</si>
  <si>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</si>
  <si>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</si>
  <si>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</si>
  <si>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</si>
  <si>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</si>
  <si>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</si>
  <si>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</si>
  <si>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</si>
  <si>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</si>
  <si>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</si>
  <si>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</si>
  <si>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</si>
  <si>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</si>
  <si>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</si>
  <si>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</si>
  <si>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</si>
  <si>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</si>
  <si>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</si>
  <si>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</si>
  <si>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</si>
  <si>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</si>
  <si>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</si>
  <si>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</si>
  <si>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</si>
  <si>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</si>
  <si>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</si>
  <si>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</si>
  <si>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</si>
  <si>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</si>
  <si>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</si>
  <si>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</si>
  <si>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</si>
  <si>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</si>
  <si>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</si>
  <si>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</si>
  <si>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</si>
  <si>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</si>
  <si>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</si>
  <si>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</si>
  <si>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</si>
  <si>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</si>
  <si>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</si>
  <si>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</si>
  <si>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</si>
  <si>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</si>
  <si>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</si>
  <si>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</si>
  <si>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</si>
  <si>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</si>
  <si>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</si>
  <si>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</si>
  <si>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</si>
  <si>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</si>
  <si>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</si>
  <si>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</si>
  <si>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</si>
  <si>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</si>
  <si>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</si>
  <si>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</si>
  <si>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</si>
  <si>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</si>
  <si>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</si>
  <si>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</si>
  <si>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</si>
  <si>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</si>
  <si>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</si>
  <si>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</si>
  <si>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</si>
  <si>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</si>
  <si>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</si>
  <si>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</si>
  <si>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</si>
  <si>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</si>
  <si>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</si>
  <si>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</si>
  <si>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</si>
  <si>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</si>
  <si>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</si>
  <si>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</si>
  <si>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</si>
  <si>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</si>
  <si>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</si>
  <si>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</si>
  <si>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</si>
  <si>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</si>
  <si>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</si>
  <si>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</si>
  <si>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</si>
  <si>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</si>
  <si>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</si>
  <si>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</si>
  <si>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</si>
  <si>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</si>
  <si>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</si>
  <si>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</si>
  <si>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</si>
  <si>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</si>
  <si>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</si>
  <si>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</si>
  <si>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</si>
  <si>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</si>
  <si>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</si>
  <si>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</si>
  <si>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</si>
  <si>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</si>
  <si>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</si>
  <si>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</si>
  <si>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</si>
  <si>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</si>
  <si>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</si>
  <si>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</si>
  <si>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</si>
  <si>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</si>
  <si>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</si>
  <si>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</si>
  <si>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</si>
  <si>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</si>
  <si>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</si>
  <si>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</si>
  <si>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</si>
  <si>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</si>
  <si>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</si>
  <si>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</si>
  <si>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</si>
  <si>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</si>
  <si>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</si>
  <si>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</si>
  <si>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</si>
  <si>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</si>
  <si>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</si>
  <si>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</si>
  <si>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</si>
  <si>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</si>
  <si>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</si>
  <si>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</si>
  <si>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</si>
  <si>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</si>
  <si>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</si>
  <si>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</si>
  <si>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</si>
  <si>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</si>
  <si>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</si>
  <si>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</si>
  <si>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</si>
  <si>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</si>
  <si>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</si>
  <si>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</si>
  <si>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</si>
  <si>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</si>
  <si>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</si>
  <si>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</si>
  <si>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</si>
  <si>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</si>
  <si>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</si>
  <si>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</si>
  <si>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</si>
  <si>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</si>
  <si>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</si>
  <si>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</si>
  <si>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</si>
  <si>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</si>
  <si>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</si>
  <si>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</si>
  <si>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</si>
  <si>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</si>
  <si>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</si>
  <si>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</si>
  <si>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</si>
  <si>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</si>
  <si>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</si>
  <si>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</si>
  <si>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</si>
  <si>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</si>
  <si>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</si>
  <si>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</si>
  <si>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</si>
  <si>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</si>
  <si>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</si>
  <si>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</si>
  <si>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</si>
  <si>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</si>
  <si>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</si>
  <si>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</si>
  <si>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</si>
  <si>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</si>
  <si>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</si>
  <si>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</si>
  <si>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</si>
  <si>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</si>
  <si>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</si>
  <si>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</si>
  <si>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</si>
  <si>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</si>
  <si>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</si>
  <si>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</si>
  <si>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</si>
  <si>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</si>
  <si>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</si>
  <si>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</si>
  <si>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</si>
  <si>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</si>
  <si>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</si>
  <si>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</si>
  <si>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</si>
  <si>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</si>
  <si>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</si>
  <si>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</si>
  <si>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</si>
  <si>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</si>
  <si>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</si>
  <si>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</si>
  <si>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</si>
  <si>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</si>
  <si>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</si>
  <si>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</si>
  <si>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</si>
  <si>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</si>
  <si>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</si>
  <si>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</si>
  <si>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</si>
  <si>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</si>
  <si>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</si>
  <si>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</si>
  <si>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</si>
  <si>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</si>
  <si>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</si>
  <si>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</si>
  <si>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</si>
  <si>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</si>
  <si>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</si>
  <si>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</si>
  <si>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</si>
  <si>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</si>
  <si>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</si>
  <si>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</si>
  <si>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</si>
  <si>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</si>
  <si>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</si>
  <si>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</si>
  <si>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</si>
  <si>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</si>
  <si>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</si>
  <si>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</si>
  <si>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</si>
  <si>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</si>
  <si>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</si>
  <si>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</si>
  <si>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</si>
  <si>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</si>
  <si>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</si>
  <si>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</si>
  <si>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</si>
  <si>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</si>
  <si>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</si>
  <si>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</si>
  <si>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</si>
  <si>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</si>
  <si>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</si>
  <si>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</si>
  <si>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</si>
  <si>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</si>
  <si>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</si>
  <si>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</si>
  <si>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</si>
  <si>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</si>
  <si>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</si>
  <si>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</si>
  <si>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</si>
  <si>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</si>
  <si>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</si>
  <si>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</si>
  <si>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</si>
  <si>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</si>
  <si>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</si>
  <si>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</si>
  <si>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</si>
  <si>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</si>
  <si>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</si>
  <si>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</si>
  <si>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</si>
  <si>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</si>
  <si>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</si>
  <si>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</si>
  <si>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</si>
  <si>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</si>
  <si>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</si>
  <si>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</si>
  <si>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</si>
  <si>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</si>
  <si>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</si>
  <si>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</si>
  <si>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</si>
  <si>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</si>
  <si>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</si>
  <si>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</si>
  <si>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</si>
  <si>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</si>
  <si>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</si>
  <si>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</si>
  <si>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</si>
  <si>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</si>
  <si>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</si>
  <si>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</si>
  <si>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</si>
  <si>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</si>
  <si>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</si>
  <si>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</si>
  <si>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</si>
  <si>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</si>
  <si>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</si>
  <si>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</si>
  <si>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</si>
  <si>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</si>
  <si>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</si>
  <si>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</si>
  <si>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</si>
  <si>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</si>
  <si>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</si>
  <si>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</si>
  <si>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</si>
  <si>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</si>
  <si>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</si>
  <si>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</si>
  <si>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</si>
  <si>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</si>
  <si>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</si>
  <si>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</si>
  <si>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</si>
  <si>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</si>
  <si>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</si>
  <si>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</si>
  <si>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</si>
  <si>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</si>
  <si>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</si>
  <si>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</si>
  <si>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</si>
  <si>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</si>
  <si>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</si>
  <si>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</si>
  <si>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</si>
  <si>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</si>
  <si>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</si>
  <si>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</si>
  <si>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</si>
  <si>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</si>
  <si>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</si>
  <si>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</si>
  <si>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</si>
  <si>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</si>
  <si>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</si>
  <si>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</si>
  <si>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</si>
  <si>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</si>
  <si>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</si>
  <si>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</si>
  <si>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</si>
  <si>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</si>
  <si>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</si>
  <si>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</si>
  <si>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</si>
  <si>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</si>
  <si>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</si>
  <si>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</si>
  <si>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</si>
  <si>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</si>
  <si>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</si>
  <si>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</si>
  <si>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</si>
  <si>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</si>
  <si>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</si>
  <si>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</si>
  <si>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</si>
  <si>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</si>
  <si>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</si>
  <si>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</si>
  <si>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</si>
  <si>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</si>
  <si>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</si>
  <si>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</si>
  <si>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</si>
  <si>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</si>
  <si>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</si>
  <si>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</si>
  <si>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</si>
  <si>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</si>
  <si>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</si>
  <si>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</si>
  <si>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</si>
  <si>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</si>
  <si>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</si>
  <si>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</si>
  <si>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</si>
  <si>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</si>
  <si>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</si>
  <si>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</si>
  <si>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</si>
  <si>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</si>
  <si>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</si>
  <si>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</si>
  <si>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</si>
  <si>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</si>
  <si>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</si>
  <si>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</si>
  <si>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</si>
  <si>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</si>
  <si>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</si>
  <si>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</si>
  <si>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</si>
  <si>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</si>
  <si>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</si>
  <si>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</si>
  <si>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</si>
  <si>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</si>
  <si>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</si>
  <si>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</si>
  <si>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</si>
  <si>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</si>
  <si>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</si>
  <si>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</si>
  <si>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</si>
  <si>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</si>
  <si>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</si>
  <si>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</si>
  <si>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</si>
  <si>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</si>
  <si>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</si>
  <si>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</si>
  <si>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</si>
  <si>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</si>
  <si>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</si>
  <si>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</si>
  <si>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</si>
  <si>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</si>
  <si>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</si>
  <si>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</si>
  <si>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</si>
  <si>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</si>
  <si>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</si>
  <si>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</si>
  <si>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</si>
  <si>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</si>
  <si>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</si>
  <si>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</si>
  <si>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</si>
  <si>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</si>
  <si>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</si>
  <si>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</si>
  <si>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</si>
  <si>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</si>
  <si>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</si>
  <si>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</si>
  <si>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</si>
  <si>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</si>
  <si>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</si>
  <si>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</si>
  <si>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</si>
  <si>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</si>
  <si>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</si>
  <si>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</si>
  <si>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</si>
  <si>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</si>
  <si>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</si>
  <si>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</si>
  <si>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</si>
  <si>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</si>
  <si>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</si>
  <si>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</si>
  <si>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</si>
  <si>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</si>
  <si>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</si>
  <si>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</si>
  <si>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</si>
  <si>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</si>
  <si>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</si>
  <si>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</si>
  <si>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</si>
  <si>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</si>
  <si>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</si>
  <si>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</si>
  <si>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</si>
  <si>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</si>
  <si>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</si>
  <si>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</si>
  <si>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</si>
  <si>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</si>
  <si>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</si>
  <si>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</si>
  <si>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</si>
  <si>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</si>
  <si>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</si>
  <si>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</si>
  <si>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</si>
  <si>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</si>
  <si>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</si>
  <si>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</si>
  <si>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</si>
  <si>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</si>
  <si>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</si>
  <si>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</si>
  <si>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</si>
  <si>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</si>
  <si>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</si>
  <si>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</si>
  <si>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</si>
  <si>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</si>
  <si>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</si>
  <si>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</si>
  <si>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</si>
  <si>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</si>
  <si>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</si>
  <si>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</si>
  <si>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</si>
  <si>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</si>
  <si>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</si>
  <si>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</si>
  <si>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</si>
  <si>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</si>
  <si>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</si>
  <si>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</si>
  <si>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</si>
  <si>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</si>
  <si>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</si>
  <si>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</si>
  <si>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</si>
  <si>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</si>
  <si>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</si>
  <si>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</si>
  <si>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</si>
  <si>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</si>
  <si>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</si>
  <si>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</si>
  <si>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</si>
  <si>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</si>
  <si>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</si>
  <si>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</si>
  <si>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</si>
  <si>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</si>
  <si>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</si>
  <si>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</si>
  <si>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</si>
  <si>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</si>
  <si>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</si>
  <si>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</si>
  <si>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</si>
  <si>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</si>
  <si>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</si>
  <si>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</si>
  <si>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</si>
  <si>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</si>
  <si>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</si>
  <si>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</si>
  <si>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</si>
  <si>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</si>
  <si>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</si>
  <si>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</si>
  <si>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</si>
  <si>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</si>
  <si>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</si>
  <si>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</si>
  <si>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</si>
  <si>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</si>
  <si>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</si>
  <si>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</si>
  <si>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</si>
  <si>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</si>
  <si>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</si>
  <si>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</si>
  <si>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</si>
  <si>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</si>
  <si>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</si>
  <si>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</si>
  <si>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</si>
  <si>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</si>
  <si>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</si>
  <si>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</si>
  <si>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</si>
  <si>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</si>
  <si>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</si>
  <si>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</si>
  <si>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</si>
  <si>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</si>
  <si>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</si>
  <si>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</si>
  <si>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</si>
  <si>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</si>
  <si>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</si>
  <si>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</si>
  <si>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</si>
  <si>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</si>
  <si>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</si>
  <si>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</si>
  <si>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</si>
  <si>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</si>
  <si>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</si>
  <si>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</si>
  <si>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</si>
  <si>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</si>
  <si>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</si>
  <si>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</si>
  <si>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</si>
  <si>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</si>
  <si>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</si>
  <si>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</si>
  <si>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</si>
  <si>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</si>
  <si>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</si>
  <si>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</si>
  <si>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</si>
  <si>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</si>
  <si>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</si>
  <si>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</si>
  <si>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</si>
  <si>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</si>
  <si>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</si>
  <si>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</si>
  <si>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</si>
  <si>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</si>
  <si>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</si>
  <si>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</si>
  <si>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</si>
  <si>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</si>
  <si>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</si>
  <si>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</si>
  <si>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</si>
  <si>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</si>
  <si>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</si>
  <si>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</si>
  <si>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</si>
  <si>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</si>
  <si>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</si>
  <si>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</si>
  <si>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</si>
  <si>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</si>
  <si>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</si>
  <si>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</si>
  <si>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</si>
  <si>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</si>
  <si>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</si>
  <si>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</si>
  <si>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</si>
  <si>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</si>
  <si>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</si>
  <si>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</si>
  <si>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</si>
  <si>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</si>
  <si>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</si>
  <si>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</si>
  <si>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</si>
  <si>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</si>
  <si>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</si>
  <si>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</si>
  <si>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</si>
  <si>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</si>
  <si>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</si>
  <si>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</si>
  <si>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</si>
  <si>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</si>
  <si>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</si>
  <si>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</si>
  <si>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</si>
  <si>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</si>
  <si>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</si>
  <si>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</si>
  <si>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</si>
  <si>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</si>
  <si>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</si>
  <si>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</si>
  <si>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</si>
  <si>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</si>
  <si>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</si>
  <si>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</si>
  <si>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</si>
  <si>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</si>
  <si>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</si>
  <si>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</si>
  <si>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</si>
  <si>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</si>
  <si>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</si>
  <si>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</si>
  <si>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</si>
  <si>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</si>
  <si>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</si>
  <si>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</si>
  <si>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</si>
  <si>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</si>
  <si>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</si>
  <si>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</si>
  <si>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</si>
  <si>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</si>
  <si>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</si>
  <si>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</si>
  <si>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</si>
  <si>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</si>
  <si>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</si>
  <si>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</si>
  <si>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</si>
  <si>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</si>
  <si>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</si>
  <si>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</si>
  <si>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</si>
  <si>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</si>
  <si>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</si>
  <si>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</si>
  <si>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</si>
  <si>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</si>
  <si>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</si>
  <si>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</si>
  <si>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</si>
  <si>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</si>
  <si>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</si>
  <si>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</si>
  <si>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</si>
  <si>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</si>
  <si>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</si>
  <si>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</si>
  <si>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</si>
  <si>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</si>
  <si>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</si>
  <si>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</si>
  <si>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</si>
  <si>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</si>
  <si>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</si>
  <si>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</si>
  <si>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</si>
  <si>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</si>
  <si>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</si>
  <si>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</si>
  <si>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</si>
  <si>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</si>
  <si>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</si>
  <si>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</si>
  <si>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</si>
  <si>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</si>
  <si>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</si>
  <si>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</si>
  <si>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</si>
  <si>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</si>
  <si>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</si>
  <si>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</si>
  <si>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</si>
  <si>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</si>
  <si>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</si>
  <si>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</si>
  <si>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</si>
  <si>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</si>
  <si>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</si>
  <si>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</si>
  <si>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</si>
  <si>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</si>
  <si>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</si>
  <si>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</si>
  <si>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</si>
  <si>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</si>
  <si>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</si>
  <si>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</si>
  <si>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</si>
  <si>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</si>
  <si>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</si>
  <si>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</si>
  <si>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</si>
  <si>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</si>
  <si>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</si>
  <si>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</si>
  <si>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</si>
  <si>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</si>
  <si>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</si>
  <si>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</si>
  <si>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</si>
  <si>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</si>
  <si>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</si>
  <si>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</si>
  <si>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</si>
  <si>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</si>
  <si>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</si>
  <si>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</si>
  <si>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</si>
  <si>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</si>
  <si>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</si>
  <si>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</si>
  <si>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</si>
  <si>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</si>
  <si>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</si>
  <si>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</si>
  <si>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</si>
  <si>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</si>
  <si>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</si>
  <si>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</si>
  <si>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</si>
  <si>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</si>
  <si>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</si>
  <si>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</si>
  <si>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</si>
  <si>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</si>
  <si>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</si>
  <si>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</si>
  <si>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</si>
  <si>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</si>
  <si>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</si>
  <si>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</si>
  <si>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</si>
  <si>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</si>
  <si>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</si>
  <si>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</si>
  <si>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</si>
  <si>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</si>
  <si>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</si>
  <si>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</si>
  <si>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</si>
  <si>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</si>
  <si>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</si>
  <si>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</si>
  <si>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</si>
  <si>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</si>
  <si>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</si>
  <si>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</si>
  <si>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</si>
  <si>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</si>
  <si>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</si>
  <si>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</si>
  <si>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</si>
  <si>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</si>
  <si>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</si>
  <si>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</si>
  <si>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</si>
  <si>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</si>
  <si>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</si>
  <si>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</si>
  <si>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</si>
  <si>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</si>
  <si>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</si>
  <si>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</si>
  <si>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</si>
  <si>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</si>
  <si>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</si>
  <si>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</si>
  <si>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</si>
  <si>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</si>
  <si>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</si>
  <si>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</si>
  <si>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</si>
  <si>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</si>
  <si>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</si>
  <si>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</si>
  <si>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</si>
  <si>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</si>
  <si>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</si>
  <si>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</si>
  <si>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</si>
  <si>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</si>
  <si>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</si>
  <si>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</si>
  <si>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</si>
  <si>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</si>
  <si>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</si>
  <si>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</si>
  <si>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</si>
  <si>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</si>
  <si>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</si>
  <si>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</si>
  <si>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</si>
  <si>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</si>
  <si>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</si>
  <si>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</si>
  <si>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</si>
  <si>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</si>
  <si>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</si>
  <si>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</si>
  <si>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</si>
  <si>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</si>
  <si>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</si>
  <si>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</si>
  <si>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</si>
  <si>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</si>
  <si>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</si>
  <si>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</si>
  <si>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</si>
  <si>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</si>
  <si>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</si>
  <si>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</si>
  <si>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</si>
  <si>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</si>
  <si>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</si>
  <si>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</si>
  <si>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</si>
  <si>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</si>
  <si>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</si>
  <si>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</si>
  <si>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</si>
  <si>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</si>
  <si>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</si>
  <si>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</si>
  <si>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</si>
  <si>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</si>
  <si>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</si>
  <si>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</si>
  <si>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</si>
  <si>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</si>
  <si>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</si>
  <si>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</si>
  <si>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</si>
  <si>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</si>
  <si>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</si>
  <si>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</si>
  <si>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</si>
  <si>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</si>
  <si>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</si>
  <si>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</si>
  <si>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</si>
  <si>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</si>
  <si>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</si>
  <si>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</si>
  <si>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</si>
  <si>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</si>
  <si>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</si>
  <si>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</si>
  <si>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</si>
  <si>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</si>
  <si>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</si>
  <si>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</si>
  <si>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</si>
  <si>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</si>
  <si>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</si>
  <si>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</si>
  <si>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</si>
  <si>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</si>
  <si>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</si>
  <si>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</si>
  <si>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</si>
  <si>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</si>
  <si>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</si>
  <si>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</si>
  <si>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</si>
  <si>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</si>
  <si>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</si>
  <si>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</si>
  <si>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</si>
  <si>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</si>
  <si>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</si>
  <si>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</si>
  <si>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</si>
  <si>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</si>
  <si>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</si>
  <si>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</si>
  <si>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</si>
  <si>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</si>
  <si>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</si>
  <si>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</si>
  <si>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</si>
  <si>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</si>
  <si>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</si>
  <si>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</si>
  <si>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</si>
  <si>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</si>
  <si>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</si>
  <si>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</si>
  <si>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</si>
  <si>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</si>
  <si>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</si>
  <si>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</si>
  <si>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</si>
  <si>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</si>
  <si>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</si>
  <si>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</si>
  <si>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</si>
  <si>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</si>
  <si>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</si>
  <si>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</si>
  <si>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</si>
  <si>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</si>
  <si>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</si>
  <si>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</si>
  <si>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</si>
  <si>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</si>
  <si>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</si>
  <si>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</si>
  <si>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</si>
  <si>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</si>
  <si>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</si>
  <si>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</si>
  <si>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</si>
  <si>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</si>
  <si>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</si>
  <si>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</si>
  <si>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</si>
  <si>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</si>
  <si>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</si>
  <si>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</si>
  <si>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</si>
  <si>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</si>
  <si>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</si>
  <si>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</si>
  <si>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</si>
  <si>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</si>
  <si>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</si>
  <si>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</si>
  <si>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</si>
  <si>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</si>
  <si>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</si>
  <si>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</si>
  <si>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</si>
  <si>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</si>
  <si>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</si>
  <si>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</si>
  <si>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</si>
  <si>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</si>
  <si>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</si>
  <si>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</si>
  <si>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</si>
  <si>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</si>
  <si>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</si>
  <si>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</si>
  <si>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</si>
  <si>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</si>
  <si>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</si>
  <si>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</si>
  <si>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</si>
  <si>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</si>
  <si>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</si>
  <si>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</si>
  <si>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</si>
  <si>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</si>
  <si>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</si>
  <si>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</si>
  <si>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</si>
  <si>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</si>
  <si>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</si>
  <si>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</si>
  <si>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</si>
  <si>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</si>
  <si>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</si>
  <si>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</si>
  <si>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</si>
  <si>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</si>
  <si>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</si>
  <si>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</si>
  <si>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</si>
  <si>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</si>
  <si>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</si>
  <si>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</si>
  <si>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</si>
  <si>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</si>
  <si>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</si>
  <si>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</si>
  <si>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</si>
  <si>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</si>
  <si>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</si>
  <si>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</si>
  <si>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</si>
  <si>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</si>
  <si>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</si>
  <si>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</si>
  <si>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</si>
  <si>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</si>
  <si>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</si>
  <si>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</si>
  <si>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</si>
  <si>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</si>
  <si>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</si>
  <si>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</si>
  <si>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</si>
  <si>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</si>
  <si>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</si>
  <si>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</si>
  <si>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</si>
  <si>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</si>
  <si>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</si>
  <si>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</si>
  <si>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</si>
  <si>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</si>
  <si>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</si>
  <si>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</si>
  <si>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</si>
  <si>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</si>
  <si>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</si>
  <si>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</si>
  <si>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</si>
  <si>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</si>
  <si>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</si>
  <si>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</si>
  <si>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</si>
  <si>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</si>
  <si>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</si>
  <si>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</si>
  <si>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</si>
  <si>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</si>
  <si>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</si>
  <si>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</si>
  <si>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</si>
  <si>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</si>
  <si>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</si>
  <si>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</si>
  <si>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</si>
  <si>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</si>
  <si>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</si>
  <si>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</si>
  <si>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</si>
  <si>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</si>
  <si>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</si>
  <si>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</si>
  <si>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</si>
  <si>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</si>
  <si>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</si>
  <si>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</si>
  <si>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</si>
  <si>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</si>
  <si>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</si>
  <si>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</si>
  <si>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</si>
  <si>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</si>
  <si>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</si>
  <si>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</si>
  <si>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</si>
  <si>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</si>
  <si>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</si>
  <si>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</si>
  <si>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</si>
  <si>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</si>
  <si>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</si>
  <si>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</si>
  <si>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</si>
  <si>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</si>
  <si>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</si>
  <si>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</si>
  <si>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</si>
  <si>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</si>
  <si>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</si>
  <si>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</si>
  <si>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</si>
  <si>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</si>
  <si>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</si>
  <si>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</si>
  <si>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</si>
  <si>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</si>
  <si>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</si>
  <si>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</si>
  <si>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</si>
  <si>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</si>
  <si>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</si>
  <si>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</si>
  <si>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</si>
  <si>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</si>
  <si>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</si>
  <si>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</si>
  <si>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</si>
  <si>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</si>
  <si>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</si>
  <si>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</si>
  <si>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</si>
  <si>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</si>
  <si>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</si>
  <si>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</si>
  <si>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</si>
  <si>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</si>
  <si>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</si>
  <si>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</si>
  <si>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</si>
  <si>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</si>
  <si>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</si>
  <si>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</si>
  <si>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</si>
  <si>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</si>
  <si>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</si>
  <si>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</si>
  <si>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</si>
  <si>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</si>
  <si>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</si>
  <si>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</si>
  <si>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</si>
  <si>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</si>
  <si>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</si>
  <si>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</si>
  <si>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</si>
  <si>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</si>
  <si>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</si>
  <si>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</si>
  <si>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</si>
  <si>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</si>
  <si>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</si>
  <si>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</si>
  <si>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</si>
  <si>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</si>
  <si>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</si>
  <si>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</si>
  <si>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</si>
  <si>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</si>
  <si>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</si>
  <si>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</si>
  <si>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</si>
  <si>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</si>
  <si>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</si>
  <si>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</si>
  <si>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</si>
  <si>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</si>
  <si>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</si>
  <si>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</si>
  <si>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</si>
  <si>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</si>
  <si>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</si>
  <si>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</si>
  <si>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</si>
  <si>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</si>
  <si>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</si>
  <si>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</si>
  <si>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</si>
  <si>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</si>
  <si>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</si>
  <si>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</si>
  <si>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</si>
  <si>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</si>
  <si>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</si>
  <si>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</si>
  <si>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</si>
  <si>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</si>
  <si>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</si>
  <si>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</si>
  <si>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</si>
  <si>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</si>
  <si>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</si>
  <si>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</si>
  <si>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</si>
  <si>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</si>
  <si>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</si>
  <si>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</si>
  <si>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</si>
  <si>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</si>
  <si>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</si>
  <si>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</si>
  <si>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</si>
  <si>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</si>
  <si>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</si>
  <si>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</si>
  <si>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</si>
  <si>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</si>
  <si>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</si>
  <si>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</si>
  <si>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</si>
  <si>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</si>
  <si>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</si>
  <si>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</si>
  <si>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</si>
  <si>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</si>
  <si>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</si>
  <si>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</si>
  <si>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</si>
  <si>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</si>
  <si>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</si>
  <si>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</si>
  <si>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</si>
  <si>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</si>
  <si>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</si>
  <si>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</si>
  <si>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</si>
  <si>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</si>
  <si>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</si>
  <si>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</si>
  <si>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</si>
  <si>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</si>
  <si>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</si>
  <si>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</si>
  <si>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</si>
  <si>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</si>
  <si>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</si>
  <si>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</si>
  <si>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</si>
  <si>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</si>
  <si>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</si>
  <si>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</si>
  <si>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</si>
  <si>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</si>
  <si>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</si>
  <si>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</si>
  <si>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</si>
  <si>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</si>
  <si>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</si>
  <si>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</si>
  <si>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</si>
  <si>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</si>
  <si>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</si>
  <si>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</si>
  <si>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</si>
  <si>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</si>
  <si>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</si>
  <si>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</si>
  <si>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</si>
  <si>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</si>
  <si>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</si>
  <si>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</si>
  <si>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</si>
  <si>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</si>
  <si>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</si>
  <si>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</si>
  <si>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</si>
  <si>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</si>
  <si>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</si>
  <si>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</si>
  <si>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</si>
  <si>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</si>
  <si>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</si>
  <si>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</si>
  <si>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</si>
  <si>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</si>
  <si>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</si>
  <si>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</si>
  <si>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</si>
  <si>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</si>
  <si>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</si>
  <si>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</si>
  <si>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</si>
  <si>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</si>
  <si>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</si>
  <si>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</si>
  <si>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</si>
  <si>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</si>
  <si>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</si>
  <si>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</si>
  <si>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</si>
  <si>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</si>
  <si>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</si>
  <si>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</si>
  <si>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</si>
  <si>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</si>
  <si>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</si>
  <si>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</si>
  <si>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</si>
  <si>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</si>
  <si>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</si>
  <si>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</si>
  <si>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</si>
  <si>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</si>
  <si>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</si>
  <si>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</si>
  <si>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</si>
  <si>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</si>
  <si>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</si>
  <si>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</si>
  <si>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</si>
  <si>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</si>
  <si>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</si>
  <si>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</si>
  <si>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</si>
  <si>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</si>
  <si>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</si>
  <si>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</si>
  <si>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</si>
  <si>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</si>
  <si>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</si>
  <si>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</si>
  <si>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</si>
  <si>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</si>
  <si>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</si>
  <si>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</si>
  <si>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</si>
  <si>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</si>
  <si>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</si>
  <si>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</si>
  <si>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</si>
  <si>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</si>
  <si>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</si>
  <si>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</si>
  <si>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</si>
  <si>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</si>
  <si>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</si>
  <si>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</si>
  <si>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</si>
  <si>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</si>
  <si>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</si>
  <si>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</si>
  <si>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</si>
  <si>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</si>
  <si>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</si>
  <si>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</si>
  <si>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</si>
  <si>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</si>
  <si>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</si>
  <si>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</si>
  <si>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</si>
  <si>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</si>
  <si>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</si>
  <si>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</si>
  <si>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</si>
  <si>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</si>
  <si>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</si>
  <si>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</si>
  <si>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</si>
  <si>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</si>
  <si>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</si>
  <si>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</si>
  <si>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</si>
  <si>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</si>
  <si>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</si>
  <si>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</si>
  <si>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</si>
  <si>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</si>
  <si>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</si>
  <si>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</si>
  <si>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</si>
  <si>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</si>
  <si>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</si>
  <si>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</si>
  <si>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</si>
  <si>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</si>
  <si>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</si>
  <si>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</si>
  <si>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</si>
  <si>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</si>
  <si>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</si>
  <si>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</si>
  <si>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</si>
  <si>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</si>
  <si>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</si>
  <si>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</si>
  <si>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</si>
  <si>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</si>
  <si>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</si>
  <si>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</si>
  <si>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</si>
  <si>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</si>
  <si>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</si>
  <si>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</si>
  <si>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</si>
  <si>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</si>
  <si>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</si>
  <si>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</si>
  <si>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</si>
  <si>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</si>
  <si>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</si>
  <si>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</si>
  <si>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</si>
  <si>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</si>
  <si>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</si>
  <si>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</si>
  <si>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</si>
  <si>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</si>
  <si>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</si>
  <si>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</si>
  <si>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</si>
  <si>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</si>
  <si>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</si>
  <si>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</si>
  <si>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</si>
  <si>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</si>
  <si>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</si>
  <si>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</si>
  <si>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</si>
  <si>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</si>
  <si>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</si>
  <si>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</si>
  <si>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</si>
  <si>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</si>
  <si>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</si>
  <si>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</si>
  <si>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</si>
  <si>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</si>
  <si>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</si>
  <si>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</si>
  <si>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</si>
  <si>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</si>
  <si>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</si>
  <si>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</si>
  <si>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</si>
  <si>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</si>
  <si>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</si>
  <si>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</si>
  <si>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</si>
  <si>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</si>
  <si>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</si>
  <si>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</si>
  <si>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</si>
  <si>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</si>
  <si>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</si>
  <si>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</si>
  <si>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</si>
  <si>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</si>
  <si>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</si>
  <si>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</si>
  <si>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</si>
  <si>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</si>
  <si>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</si>
  <si>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</si>
  <si>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</si>
  <si>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</si>
  <si>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</si>
  <si>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</si>
  <si>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</si>
  <si>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</si>
  <si>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</si>
  <si>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</si>
  <si>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</si>
  <si>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</si>
  <si>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</si>
  <si>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</si>
  <si>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</si>
  <si>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</si>
  <si>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</si>
  <si>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</si>
  <si>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</si>
  <si>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</si>
  <si>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</si>
  <si>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</si>
  <si>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</si>
  <si>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</si>
  <si>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</si>
  <si>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</si>
  <si>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</si>
  <si>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</si>
  <si>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</si>
  <si>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</si>
  <si>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</si>
  <si>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</si>
  <si>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</si>
  <si>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</si>
  <si>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</si>
  <si>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</si>
  <si>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</si>
  <si>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</si>
  <si>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</si>
  <si>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</si>
  <si>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</si>
  <si>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</si>
  <si>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</si>
  <si>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</si>
  <si>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</si>
  <si>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</si>
  <si>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</si>
  <si>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</si>
  <si>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</si>
  <si>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</si>
  <si>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</si>
  <si>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</si>
  <si>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</si>
  <si>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</si>
  <si>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</si>
  <si>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</si>
  <si>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</si>
  <si>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</si>
  <si>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</si>
  <si>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</si>
  <si>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</si>
  <si>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</si>
  <si>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</si>
  <si>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</si>
  <si>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</si>
  <si>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</si>
  <si>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</si>
  <si>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</si>
  <si>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</si>
  <si>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</si>
  <si>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</si>
  <si>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</si>
  <si>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</si>
  <si>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</si>
  <si>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</si>
  <si>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</si>
  <si>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</si>
  <si>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</si>
  <si>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</si>
  <si>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</si>
  <si>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</si>
  <si>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</si>
  <si>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</si>
  <si>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</si>
  <si>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</si>
  <si>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</si>
  <si>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</si>
  <si>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</si>
  <si>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</si>
  <si>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</si>
  <si>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</si>
  <si>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</si>
  <si>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</si>
  <si>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</si>
  <si>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</si>
  <si>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</si>
  <si>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</si>
  <si>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</si>
  <si>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</si>
  <si>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</si>
  <si>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</si>
  <si>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</si>
  <si>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</si>
  <si>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</si>
  <si>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</si>
  <si>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</si>
  <si>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</si>
  <si>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</si>
  <si>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</si>
  <si>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</si>
  <si>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</si>
  <si>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</si>
  <si>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</si>
  <si>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</si>
  <si>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</si>
  <si>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</si>
  <si>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</si>
  <si>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</si>
  <si>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</si>
  <si>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</si>
  <si>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</si>
  <si>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</si>
  <si>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</si>
  <si>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</si>
  <si>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</si>
  <si>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</si>
  <si>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</si>
  <si>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</si>
  <si>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</si>
  <si>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</si>
  <si>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</si>
  <si>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</si>
  <si>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</si>
  <si>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</si>
  <si>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</si>
  <si>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</si>
  <si>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</si>
  <si>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</si>
  <si>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</si>
  <si>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</si>
  <si>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</si>
  <si>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</si>
  <si>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</si>
  <si>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</si>
  <si>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</si>
  <si>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</si>
  <si>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</si>
  <si>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</si>
  <si>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</si>
  <si>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</si>
  <si>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</si>
  <si>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</si>
  <si>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</si>
  <si>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</si>
  <si>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</si>
  <si>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</si>
  <si>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</si>
  <si>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</si>
  <si>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</si>
  <si>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</si>
  <si>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</si>
  <si>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</si>
  <si>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</si>
  <si>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</si>
  <si>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</si>
  <si>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</si>
  <si>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</si>
  <si>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</si>
  <si>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</si>
  <si>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</si>
  <si>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</si>
  <si>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</si>
  <si>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</si>
  <si>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</si>
  <si>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</si>
  <si>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</si>
  <si>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</si>
  <si>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</si>
  <si>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</si>
  <si>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</si>
  <si>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</si>
  <si>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</si>
  <si>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</si>
  <si>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</si>
  <si>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</si>
  <si>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</si>
  <si>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</si>
  <si>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</si>
  <si>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</si>
  <si>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</si>
  <si>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</si>
  <si>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</si>
  <si>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</si>
  <si>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</si>
  <si>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</si>
  <si>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</si>
  <si>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</si>
  <si>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</si>
  <si>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</si>
  <si>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</si>
  <si>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</si>
  <si>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</si>
  <si>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</si>
  <si>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</si>
  <si>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</si>
  <si>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</si>
  <si>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</si>
  <si>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</si>
  <si>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</si>
  <si>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</si>
  <si>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</si>
  <si>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</si>
  <si>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</si>
  <si>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</si>
  <si>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</si>
  <si>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</si>
  <si>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</si>
  <si>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</si>
  <si>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</si>
  <si>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</si>
  <si>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</si>
  <si>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</si>
  <si>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</si>
  <si>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</si>
  <si>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</si>
  <si>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</si>
  <si>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</si>
  <si>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</si>
  <si>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</si>
  <si>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</si>
  <si>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</si>
  <si>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</si>
  <si>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</si>
  <si>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</si>
  <si>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</si>
  <si>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</si>
  <si>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</si>
  <si>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</si>
  <si>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</si>
  <si>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</si>
  <si>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</si>
  <si>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</si>
  <si>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</si>
  <si>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</si>
  <si>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</si>
  <si>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</si>
  <si>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</si>
  <si>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</si>
  <si>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</si>
  <si>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</si>
  <si>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</si>
  <si>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</si>
  <si>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</si>
  <si>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</si>
  <si>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</si>
  <si>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</si>
  <si>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</si>
  <si>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</si>
  <si>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</si>
  <si>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</si>
  <si>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</si>
  <si>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</si>
  <si>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</si>
  <si>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</si>
  <si>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</si>
  <si>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</si>
  <si>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</si>
  <si>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</si>
  <si>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</si>
  <si>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</si>
  <si>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</si>
  <si>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</si>
  <si>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</si>
  <si>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</si>
  <si>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</si>
  <si>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</si>
  <si>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</si>
  <si>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</si>
  <si>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</si>
  <si>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</si>
  <si>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</si>
  <si>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</si>
  <si>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</si>
  <si>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</si>
  <si>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</si>
  <si>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</si>
  <si>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</si>
  <si>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</si>
  <si>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</si>
  <si>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</si>
  <si>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</si>
  <si>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</si>
  <si>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</si>
  <si>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</si>
  <si>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</si>
  <si>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</si>
  <si>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</si>
  <si>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</si>
  <si>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</si>
  <si>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</si>
  <si>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</si>
  <si>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</si>
  <si>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</si>
  <si>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</si>
  <si>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</si>
  <si>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</si>
  <si>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</si>
  <si>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</si>
  <si>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</si>
  <si>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</si>
  <si>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</si>
  <si>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</si>
  <si>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</si>
  <si>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</si>
  <si>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</si>
  <si>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</si>
  <si>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</si>
  <si>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</si>
  <si>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</si>
  <si>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</si>
  <si>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</si>
  <si>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</si>
  <si>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</si>
  <si>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</si>
  <si>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</si>
  <si>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</si>
  <si>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</si>
  <si>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</si>
  <si>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</si>
  <si>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</si>
  <si>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</si>
  <si>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</si>
  <si>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</si>
  <si>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</si>
  <si>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</si>
  <si>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</si>
  <si>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</si>
  <si>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</si>
  <si>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</si>
  <si>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</si>
  <si>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</si>
  <si>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</si>
  <si>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</si>
  <si>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</si>
  <si>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</si>
  <si>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</si>
  <si>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</si>
  <si>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</si>
  <si>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</si>
  <si>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</si>
  <si>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</si>
  <si>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</si>
  <si>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</si>
  <si>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</si>
  <si>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</si>
  <si>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</si>
  <si>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</si>
  <si>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</si>
  <si>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</si>
  <si>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</si>
  <si>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</si>
  <si>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</si>
  <si>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</si>
  <si>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</si>
  <si>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</si>
  <si>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</si>
  <si>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</si>
  <si>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</si>
  <si>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</si>
  <si>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</si>
  <si>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</si>
  <si>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</si>
  <si>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</si>
  <si>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</si>
  <si>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</si>
  <si>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</si>
  <si>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</si>
  <si>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</si>
  <si>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</si>
  <si>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</si>
  <si>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</si>
  <si>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</si>
  <si>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</si>
  <si>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</si>
  <si>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</si>
  <si>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</si>
  <si>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</si>
  <si>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</si>
  <si>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</si>
  <si>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</si>
  <si>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</si>
  <si>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</si>
  <si>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</si>
  <si>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</si>
  <si>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</si>
  <si>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</si>
  <si>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</si>
  <si>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</si>
  <si>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</si>
  <si>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</si>
  <si>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</si>
  <si>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</si>
  <si>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</si>
  <si>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</si>
  <si>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</si>
  <si>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</si>
  <si>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</si>
  <si>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</si>
  <si>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</si>
  <si>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</si>
  <si>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</si>
  <si>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</si>
  <si>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</si>
  <si>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</si>
  <si>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</si>
  <si>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</si>
  <si>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</si>
  <si>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</si>
  <si>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</si>
  <si>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</si>
  <si>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</si>
  <si>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</si>
  <si>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</si>
  <si>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</si>
  <si>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</si>
  <si>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</si>
  <si>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</si>
  <si>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</si>
  <si>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</si>
  <si>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</si>
  <si>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</si>
  <si>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</si>
  <si>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</si>
  <si>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</si>
  <si>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</si>
  <si>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</si>
  <si>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</si>
  <si>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</si>
  <si>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</si>
  <si>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</si>
  <si>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</si>
  <si>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</si>
  <si>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</si>
  <si>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</si>
  <si>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</si>
  <si>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</si>
  <si>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</si>
  <si>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</si>
  <si>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</si>
  <si>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</si>
  <si>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</si>
  <si>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</si>
  <si>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</si>
  <si>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</si>
  <si>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</si>
  <si>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</si>
  <si>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</si>
  <si>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</si>
  <si>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</si>
  <si>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</si>
  <si>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</si>
  <si>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</si>
  <si>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</si>
  <si>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</si>
  <si>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</si>
  <si>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</si>
  <si>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</si>
  <si>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</si>
  <si>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</si>
  <si>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</si>
  <si>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</si>
  <si>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</si>
  <si>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</si>
  <si>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</si>
  <si>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</si>
  <si>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</si>
  <si>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</si>
  <si>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</si>
  <si>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</si>
  <si>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</si>
  <si>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</si>
  <si>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</si>
  <si>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</si>
  <si>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</si>
  <si>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</si>
  <si>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</si>
  <si>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</si>
  <si>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</si>
  <si>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</si>
  <si>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</si>
  <si>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</si>
  <si>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</si>
  <si>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</si>
  <si>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</si>
  <si>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</si>
  <si>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</si>
  <si>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</si>
  <si>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</si>
  <si>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</si>
  <si>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</si>
  <si>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</si>
  <si>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</si>
  <si>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</si>
  <si>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</si>
  <si>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</si>
  <si>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</si>
  <si>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</si>
  <si>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</si>
  <si>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</si>
  <si>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</si>
  <si>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</si>
  <si>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</si>
  <si>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</si>
  <si>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</si>
  <si>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</si>
  <si>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</si>
  <si>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</si>
  <si>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</si>
  <si>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</si>
  <si>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</si>
  <si>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</si>
  <si>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</si>
  <si>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</si>
  <si>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</si>
  <si>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</si>
  <si>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</si>
  <si>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</si>
  <si>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</si>
  <si>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</si>
  <si>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</si>
  <si>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</si>
  <si>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</si>
  <si>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</si>
  <si>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</si>
  <si>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</si>
  <si>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</si>
  <si>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</si>
  <si>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</si>
  <si>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</si>
  <si>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</si>
  <si>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</si>
  <si>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</si>
  <si>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</si>
  <si>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</si>
  <si>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</si>
  <si>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</si>
  <si>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</si>
  <si>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</si>
  <si>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</si>
  <si>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</si>
  <si>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</si>
  <si>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</si>
  <si>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</si>
  <si>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</si>
  <si>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</si>
  <si>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</si>
  <si>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</si>
  <si>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</si>
  <si>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</si>
  <si>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</si>
  <si>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</si>
  <si>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</si>
  <si>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</si>
  <si>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</si>
  <si>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</si>
  <si>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</si>
  <si>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</si>
  <si>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</si>
  <si>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</si>
  <si>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</si>
  <si>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</si>
  <si>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</si>
  <si>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</si>
  <si>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</si>
  <si>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</si>
  <si>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</si>
  <si>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</si>
  <si>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</si>
  <si>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</si>
  <si>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</si>
  <si>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</si>
  <si>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</si>
  <si>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</si>
  <si>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</si>
  <si>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</si>
  <si>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</si>
  <si>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</si>
  <si>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</si>
  <si>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</si>
  <si>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</si>
  <si>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</si>
  <si>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</si>
  <si>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</si>
  <si>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</si>
  <si>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</si>
  <si>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</si>
  <si>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</si>
  <si>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</si>
  <si>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</si>
  <si>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</si>
  <si>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</si>
  <si>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</si>
  <si>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</si>
  <si>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</si>
  <si>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</si>
  <si>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</si>
  <si>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</si>
  <si>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</si>
  <si>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</si>
  <si>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</si>
  <si>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</si>
  <si>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</si>
  <si>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</si>
  <si>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</si>
  <si>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</si>
  <si>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</si>
  <si>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</si>
  <si>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</si>
  <si>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</si>
  <si>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</si>
  <si>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</si>
  <si>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</si>
  <si>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</si>
  <si>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</si>
  <si>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</si>
  <si>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</si>
  <si>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</si>
  <si>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</si>
  <si>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</si>
  <si>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</si>
  <si>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</si>
  <si>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</si>
  <si>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</si>
  <si>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</si>
  <si>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</si>
  <si>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</si>
  <si>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</si>
  <si>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</si>
  <si>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</si>
  <si>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</si>
  <si>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</si>
  <si>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</si>
  <si>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</si>
  <si>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</si>
  <si>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</si>
  <si>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</si>
  <si>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</si>
  <si>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</si>
  <si>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</si>
  <si>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</si>
  <si>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</si>
  <si>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</si>
  <si>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</si>
  <si>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</si>
  <si>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</si>
  <si>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</si>
  <si>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</si>
  <si>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</si>
  <si>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</si>
  <si>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</si>
  <si>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</si>
  <si>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</si>
  <si>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</si>
  <si>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</si>
  <si>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</si>
  <si>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</si>
  <si>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</si>
  <si>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</si>
  <si>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</si>
  <si>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</si>
  <si>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</si>
  <si>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</si>
  <si>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</si>
  <si>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</si>
  <si>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</si>
  <si>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</si>
  <si>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</si>
  <si>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</si>
  <si>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</si>
  <si>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</si>
  <si>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</si>
  <si>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</si>
  <si>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</si>
  <si>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</si>
  <si>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</si>
  <si>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</si>
  <si>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</si>
  <si>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</si>
  <si>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</si>
  <si>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</si>
  <si>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</si>
  <si>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</si>
  <si>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</si>
  <si>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</si>
  <si>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</si>
  <si>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</si>
  <si>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</si>
  <si>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</si>
  <si>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</si>
  <si>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</si>
  <si>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</si>
  <si>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</si>
  <si>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</si>
  <si>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</si>
  <si>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</si>
  <si>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</si>
  <si>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</si>
  <si>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</si>
  <si>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</si>
  <si>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</si>
  <si>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</si>
  <si>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</si>
  <si>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</si>
  <si>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</si>
  <si>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</si>
  <si>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</si>
  <si>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</si>
  <si>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</si>
  <si>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</si>
  <si>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</si>
  <si>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</si>
  <si>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</si>
  <si>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</si>
  <si>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</si>
  <si>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</si>
  <si>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</si>
  <si>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</si>
  <si>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</si>
  <si>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</si>
  <si>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</si>
  <si>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</si>
  <si>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</si>
  <si>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</si>
  <si>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</si>
  <si>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</si>
  <si>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</si>
  <si>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</si>
  <si>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</si>
  <si>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</si>
  <si>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</si>
  <si>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</si>
  <si>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</si>
  <si>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</si>
  <si>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</si>
  <si>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</si>
  <si>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</si>
  <si>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</si>
  <si>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</si>
  <si>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</si>
  <si>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</si>
  <si>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</si>
  <si>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</si>
  <si>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</si>
  <si>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</si>
  <si>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</si>
  <si>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</si>
  <si>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</si>
  <si>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</si>
  <si>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</si>
  <si>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</si>
  <si>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</si>
  <si>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</si>
  <si>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</si>
  <si>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</si>
  <si>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</si>
  <si>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</si>
  <si>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</si>
  <si>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</si>
  <si>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</si>
  <si>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</si>
  <si>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</si>
  <si>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</si>
  <si>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</si>
  <si>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</si>
  <si>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</si>
  <si>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</si>
  <si>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</si>
  <si>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</si>
  <si>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</si>
  <si>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</si>
  <si>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</si>
  <si>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</si>
  <si>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</si>
  <si>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</si>
  <si>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</si>
  <si>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</si>
  <si>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</si>
  <si>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</si>
  <si>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</si>
  <si>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</si>
  <si>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</si>
  <si>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</si>
  <si>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</si>
  <si>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</si>
  <si>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</si>
  <si>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</si>
  <si>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</si>
  <si>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</si>
  <si>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</si>
  <si>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</si>
  <si>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</si>
  <si>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</si>
  <si>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</si>
  <si>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</si>
  <si>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</si>
  <si>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</si>
  <si>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</si>
  <si>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</si>
  <si>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</si>
  <si>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</si>
  <si>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</si>
  <si>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</si>
  <si>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</si>
  <si>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</si>
  <si>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</si>
  <si>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</si>
  <si>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</si>
  <si>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</si>
  <si>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</si>
  <si>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</si>
  <si>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</si>
  <si>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</si>
  <si>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</si>
  <si>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</si>
  <si>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</si>
  <si>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</si>
  <si>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</si>
  <si>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</si>
  <si>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</si>
  <si>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</si>
  <si>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</si>
  <si>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</si>
  <si>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</si>
  <si>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</si>
  <si>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</si>
  <si>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</si>
  <si>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</si>
  <si>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</si>
  <si>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</si>
  <si>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</si>
  <si>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</si>
  <si>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</si>
  <si>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</si>
  <si>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</si>
  <si>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</si>
  <si>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</si>
  <si>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</si>
  <si>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</si>
  <si>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</si>
  <si>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</si>
  <si>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</si>
  <si>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</si>
  <si>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</si>
  <si>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</si>
  <si>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</si>
  <si>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</si>
  <si>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</si>
  <si>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</si>
  <si>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</si>
  <si>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</si>
  <si>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</si>
  <si>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</si>
  <si>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</si>
  <si>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</si>
  <si>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</si>
  <si>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</si>
  <si>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</si>
  <si>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</si>
  <si>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</si>
  <si>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</si>
  <si>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</si>
  <si>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</si>
  <si>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</si>
  <si>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</si>
  <si>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</si>
  <si>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</si>
  <si>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</si>
  <si>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</si>
  <si>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</si>
  <si>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</si>
  <si>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</si>
  <si>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</si>
  <si>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</si>
  <si>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</si>
  <si>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</si>
  <si>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</si>
  <si>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</si>
  <si>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</si>
  <si>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</si>
  <si>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</si>
  <si>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</si>
  <si>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</si>
  <si>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</si>
  <si>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</si>
  <si>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</si>
  <si>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</si>
  <si>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</si>
  <si>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</si>
  <si>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</si>
  <si>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</si>
  <si>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</si>
  <si>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</si>
  <si>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</si>
  <si>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</si>
  <si>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</si>
  <si>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</si>
  <si>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</si>
  <si>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</si>
  <si>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</si>
  <si>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</si>
  <si>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</si>
  <si>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</si>
  <si>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</si>
  <si>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</si>
  <si>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</si>
  <si>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</si>
  <si>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</si>
  <si>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</si>
  <si>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</si>
  <si>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</si>
  <si>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</si>
  <si>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</si>
  <si>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</si>
  <si>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</si>
  <si>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</si>
  <si>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</si>
  <si>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</si>
  <si>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</si>
  <si>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</si>
  <si>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</si>
  <si>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</si>
  <si>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</si>
  <si>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</si>
  <si>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</si>
  <si>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</si>
  <si>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</si>
  <si>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</si>
  <si>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</si>
  <si>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</si>
  <si>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</si>
  <si>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</si>
  <si>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</si>
  <si>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</si>
  <si>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</si>
  <si>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</si>
  <si>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</si>
  <si>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</si>
  <si>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</si>
  <si>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</si>
  <si>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</si>
  <si>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</si>
  <si>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</si>
  <si>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</si>
  <si>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</si>
  <si>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</si>
  <si>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</si>
  <si>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</si>
  <si>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</si>
  <si>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</si>
  <si>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</si>
  <si>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</si>
  <si>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</si>
  <si>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</si>
  <si>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</si>
  <si>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</si>
  <si>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</si>
  <si>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</si>
  <si>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</si>
  <si>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</si>
  <si>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</si>
  <si>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</si>
  <si>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</si>
  <si>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</si>
  <si>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</si>
  <si>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</si>
  <si>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</si>
  <si>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</si>
  <si>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</si>
  <si>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</si>
  <si>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</si>
  <si>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</si>
  <si>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</si>
  <si>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</si>
  <si>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</si>
  <si>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</si>
  <si>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</si>
  <si>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</si>
  <si>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</si>
  <si>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</si>
  <si>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</si>
  <si>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</si>
  <si>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</si>
  <si>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</si>
  <si>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</si>
  <si>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</si>
  <si>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</si>
  <si>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</si>
  <si>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</si>
  <si>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</si>
  <si>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</si>
  <si>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</si>
  <si>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</si>
  <si>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</si>
  <si>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</si>
  <si>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</si>
  <si>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</si>
  <si>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</si>
  <si>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</si>
  <si>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</si>
  <si>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</si>
  <si>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</si>
  <si>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</si>
  <si>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</si>
  <si>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</si>
  <si>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</si>
  <si>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</si>
  <si>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</si>
  <si>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</si>
  <si>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</si>
  <si>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</si>
  <si>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</si>
  <si>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</si>
  <si>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</si>
  <si>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</si>
  <si>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</si>
  <si>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</si>
  <si>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</si>
  <si>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</si>
  <si>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</si>
  <si>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</si>
  <si>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</si>
  <si>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</si>
  <si>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</si>
  <si>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</si>
  <si>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</si>
  <si>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</si>
  <si>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</si>
  <si>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</si>
  <si>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</si>
  <si>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</si>
  <si>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</si>
  <si>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</si>
  <si>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</si>
  <si>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</si>
  <si>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</si>
  <si>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</si>
  <si>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</si>
  <si>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</si>
  <si>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</si>
  <si>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</si>
  <si>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</si>
  <si>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</si>
  <si>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</si>
  <si>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</si>
  <si>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</si>
  <si>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</si>
  <si>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</si>
  <si>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</si>
  <si>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</si>
  <si>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</si>
  <si>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</si>
  <si>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</si>
  <si>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</si>
  <si>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</si>
  <si>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</si>
  <si>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</si>
  <si>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</si>
  <si>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</si>
  <si>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</si>
  <si>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</si>
  <si>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</si>
  <si>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</si>
  <si>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</si>
  <si>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</si>
  <si>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</si>
  <si>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</si>
  <si>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</si>
  <si>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</si>
  <si>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</si>
  <si>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</si>
  <si>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</si>
  <si>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</si>
  <si>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</si>
  <si>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</si>
  <si>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</si>
  <si>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</si>
  <si>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</si>
  <si>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</si>
  <si>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</si>
  <si>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</si>
  <si>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</si>
  <si>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</si>
  <si>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</si>
  <si>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</si>
  <si>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</si>
  <si>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</si>
  <si>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</si>
  <si>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</si>
  <si>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</si>
  <si>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</si>
  <si>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</si>
  <si>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</si>
  <si>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</si>
  <si>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</si>
  <si>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</si>
  <si>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</si>
  <si>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</si>
  <si>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</si>
  <si>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</si>
  <si>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</si>
  <si>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</si>
  <si>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</si>
  <si>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</si>
  <si>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</si>
  <si>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</si>
  <si>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</si>
  <si>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</si>
  <si>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</si>
  <si>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</si>
  <si>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</si>
  <si>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</si>
  <si>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</si>
  <si>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</si>
  <si>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</si>
  <si>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</si>
  <si>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</si>
  <si>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</si>
  <si>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</si>
  <si>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</si>
  <si>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</si>
  <si>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</si>
  <si>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</si>
  <si>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</si>
  <si>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</si>
  <si>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</si>
  <si>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</si>
  <si>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</si>
  <si>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</si>
  <si>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</si>
  <si>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</si>
  <si>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</si>
  <si>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</si>
  <si>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</si>
  <si>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</si>
  <si>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</si>
  <si>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</si>
  <si>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</si>
  <si>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</si>
  <si>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</si>
  <si>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</si>
  <si>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</si>
  <si>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</si>
  <si>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</si>
  <si>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</si>
  <si>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</si>
  <si>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</si>
  <si>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</si>
  <si>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</si>
  <si>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</si>
  <si>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</si>
  <si>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</si>
  <si>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</si>
  <si>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</si>
  <si>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</si>
  <si>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</si>
  <si>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</si>
  <si>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</si>
  <si>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</si>
  <si>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</si>
  <si>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</si>
  <si>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</si>
  <si>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</si>
  <si>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</si>
  <si>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</si>
  <si>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</si>
  <si>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</si>
  <si>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</si>
  <si>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</si>
  <si>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</si>
  <si>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</si>
  <si>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</si>
  <si>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</si>
  <si>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</si>
  <si>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</si>
  <si>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</si>
  <si>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</si>
  <si>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</si>
  <si>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</si>
  <si>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</si>
  <si>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</si>
  <si>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</si>
  <si>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</si>
  <si>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</si>
  <si>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</si>
  <si>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</si>
  <si>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</si>
  <si>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</si>
  <si>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</si>
  <si>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</si>
  <si>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</si>
  <si>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</si>
  <si>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</si>
  <si>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</si>
  <si>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</si>
  <si>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</si>
  <si>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</si>
  <si>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</si>
  <si>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</si>
  <si>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</si>
  <si>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</si>
  <si>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</si>
  <si>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</si>
  <si>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</si>
  <si>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</si>
  <si>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</si>
  <si>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</si>
  <si>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</si>
  <si>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</si>
  <si>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</si>
  <si>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</si>
  <si>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</si>
  <si>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</si>
  <si>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</si>
  <si>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</si>
  <si>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</si>
  <si>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</si>
  <si>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</si>
  <si>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</si>
  <si>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</si>
  <si>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</si>
  <si>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</si>
  <si>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</si>
  <si>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</si>
  <si>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</si>
  <si>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</si>
  <si>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</si>
  <si>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</si>
  <si>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</si>
  <si>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</si>
  <si>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</si>
  <si>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</si>
  <si>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</si>
  <si>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</si>
  <si>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</si>
  <si>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</si>
  <si>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</si>
  <si>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</si>
  <si>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</si>
  <si>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</si>
  <si>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</si>
  <si>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</si>
  <si>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</si>
  <si>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</si>
  <si>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</si>
  <si>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</si>
  <si>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</si>
  <si>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</si>
  <si>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</si>
  <si>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</si>
  <si>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</si>
  <si>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</si>
  <si>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</si>
  <si>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</si>
  <si>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</si>
  <si>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</si>
  <si>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</si>
  <si>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</si>
  <si>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</si>
  <si>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</si>
  <si>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</si>
  <si>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</si>
  <si>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</si>
  <si>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</si>
  <si>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</si>
  <si>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</si>
  <si>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</si>
  <si>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</si>
  <si>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</si>
  <si>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</si>
  <si>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</si>
  <si>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</si>
  <si>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</si>
  <si>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</si>
  <si>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</si>
  <si>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</si>
  <si>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</si>
  <si>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</si>
  <si>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</si>
  <si>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</si>
  <si>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</si>
  <si>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</si>
  <si>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</si>
  <si>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</si>
  <si>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</si>
  <si>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</si>
  <si>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</si>
  <si>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</si>
  <si>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</si>
  <si>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</si>
  <si>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</si>
  <si>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</si>
  <si>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</si>
  <si>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</si>
  <si>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</si>
  <si>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</si>
  <si>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</si>
  <si>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</si>
  <si>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</si>
  <si>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</si>
  <si>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</si>
  <si>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</si>
  <si>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</si>
  <si>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</si>
  <si>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</si>
  <si>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</si>
  <si>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</si>
  <si>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</si>
  <si>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</si>
  <si>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</si>
  <si>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</si>
  <si>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</si>
  <si>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</si>
  <si>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</si>
  <si>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</si>
  <si>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</si>
  <si>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</si>
  <si>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</si>
  <si>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</si>
  <si>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</si>
  <si>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</si>
  <si>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</si>
  <si>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</si>
  <si>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</si>
  <si>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</si>
  <si>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</si>
  <si>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</si>
  <si>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</si>
  <si>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</si>
  <si>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</si>
  <si>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</si>
  <si>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</si>
  <si>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</si>
  <si>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</si>
  <si>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</si>
  <si>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</si>
  <si>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</si>
  <si>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</si>
  <si>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</si>
  <si>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</si>
  <si>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</si>
  <si>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</si>
  <si>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</si>
  <si>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</si>
  <si>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</si>
  <si>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</si>
  <si>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</si>
  <si>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</si>
  <si>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</si>
  <si>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</si>
  <si>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</si>
  <si>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</si>
  <si>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</si>
  <si>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</si>
  <si>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</si>
  <si>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</si>
  <si>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</si>
  <si>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</si>
  <si>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</si>
  <si>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</si>
  <si>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</si>
  <si>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</si>
  <si>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</si>
  <si>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</si>
  <si>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</si>
  <si>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</si>
  <si>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</si>
  <si>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</si>
  <si>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</si>
  <si>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</si>
  <si>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</si>
  <si>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</si>
  <si>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</si>
  <si>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</si>
  <si>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</si>
  <si>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</si>
  <si>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</si>
  <si>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</si>
  <si>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</si>
  <si>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</si>
  <si>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</si>
  <si>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</si>
  <si>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</si>
  <si>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</si>
  <si>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</si>
  <si>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</si>
  <si>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</si>
  <si>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</si>
  <si>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</si>
  <si>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</si>
  <si>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</si>
  <si>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</si>
  <si>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</si>
  <si>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</si>
  <si>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</si>
  <si>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</si>
  <si>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</si>
  <si>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</si>
  <si>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</si>
  <si>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</si>
  <si>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</si>
  <si>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</si>
  <si>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</si>
  <si>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</si>
  <si>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</si>
  <si>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</si>
  <si>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</si>
  <si>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</si>
  <si>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</si>
  <si>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</si>
  <si>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</si>
  <si>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</si>
  <si>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</si>
  <si>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</si>
  <si>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</si>
  <si>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</si>
  <si>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</si>
  <si>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</si>
  <si>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</si>
  <si>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</si>
  <si>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</si>
  <si>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</si>
  <si>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</si>
  <si>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</si>
  <si>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</si>
  <si>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</si>
  <si>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</si>
  <si>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</si>
  <si>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</si>
  <si>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</si>
  <si>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</si>
  <si>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</si>
  <si>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</si>
  <si>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</si>
  <si>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</si>
  <si>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</si>
  <si>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</si>
  <si>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</si>
  <si>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</si>
  <si>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</si>
  <si>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</si>
  <si>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</si>
  <si>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</si>
  <si>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</si>
  <si>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</si>
  <si>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</si>
  <si>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</si>
  <si>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</si>
  <si>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</si>
  <si>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</si>
  <si>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</si>
  <si>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</si>
  <si>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</si>
  <si>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</si>
  <si>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</si>
  <si>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</si>
  <si>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</si>
  <si>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</si>
  <si>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</si>
  <si>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</si>
  <si>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</si>
  <si>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</si>
  <si>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</si>
  <si>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</si>
  <si>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</si>
  <si>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</si>
  <si>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</si>
  <si>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</si>
  <si>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</si>
  <si>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</si>
  <si>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</si>
  <si>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</si>
  <si>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</si>
  <si>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</si>
  <si>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</si>
  <si>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</si>
  <si>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</si>
  <si>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</si>
  <si>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</si>
  <si>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</si>
  <si>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</si>
  <si>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</si>
  <si>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</si>
  <si>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</si>
  <si>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</si>
  <si>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</si>
  <si>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</si>
  <si>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</si>
  <si>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</si>
  <si>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</si>
  <si>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</si>
  <si>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</si>
  <si>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</si>
  <si>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</si>
  <si>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</si>
  <si>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</si>
  <si>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</si>
  <si>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</si>
  <si>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</si>
  <si>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</si>
  <si>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</si>
  <si>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</si>
  <si>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</si>
  <si>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</si>
  <si>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</si>
  <si>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</si>
  <si>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</si>
  <si>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</si>
  <si>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</si>
  <si>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</si>
  <si>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</si>
  <si>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</si>
  <si>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</si>
  <si>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</si>
  <si>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</si>
  <si>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</si>
  <si>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</si>
  <si>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</si>
  <si>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</si>
  <si>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</si>
  <si>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</si>
  <si>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</si>
  <si>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</si>
  <si>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</si>
  <si>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</si>
  <si>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</si>
  <si>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</si>
  <si>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</si>
  <si>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</si>
  <si>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</si>
  <si>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</si>
  <si>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</si>
  <si>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</si>
  <si>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</si>
  <si>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</si>
  <si>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</si>
  <si>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</si>
  <si>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</si>
  <si>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</si>
  <si>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</si>
  <si>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</si>
  <si>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</si>
  <si>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</si>
  <si>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</si>
  <si>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</si>
  <si>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</si>
  <si>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</si>
  <si>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</si>
  <si>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</si>
  <si>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</si>
  <si>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</si>
  <si>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</si>
  <si>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</si>
  <si>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</si>
  <si>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</si>
  <si>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</si>
  <si>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</si>
  <si>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</si>
  <si>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</si>
  <si>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</si>
  <si>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</si>
  <si>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</si>
  <si>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</si>
  <si>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</si>
  <si>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</si>
  <si>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</si>
  <si>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</si>
  <si>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</si>
  <si>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</si>
  <si>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</si>
  <si>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</si>
  <si>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</si>
  <si>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</si>
  <si>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</si>
  <si>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</si>
  <si>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</si>
  <si>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</si>
  <si>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</si>
  <si>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</si>
  <si>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</si>
  <si>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</si>
  <si>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</si>
  <si>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</si>
  <si>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</si>
  <si>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</si>
  <si>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</si>
  <si>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</si>
  <si>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</si>
  <si>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</si>
  <si>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</si>
  <si>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</si>
  <si>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</si>
  <si>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</si>
  <si>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</si>
  <si>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</si>
  <si>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</si>
  <si>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</si>
  <si>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</si>
  <si>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</si>
  <si>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</si>
  <si>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</si>
  <si>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</si>
  <si>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</si>
  <si>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</si>
  <si>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</si>
  <si>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</si>
  <si>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</si>
  <si>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</si>
  <si>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</si>
  <si>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</si>
  <si>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</si>
  <si>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</si>
  <si>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</si>
  <si>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</si>
  <si>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</si>
  <si>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</si>
  <si>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</si>
  <si>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</si>
  <si>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</si>
  <si>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</si>
  <si>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</si>
  <si>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</si>
  <si>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</si>
  <si>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</si>
  <si>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</si>
  <si>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</si>
  <si>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</si>
  <si>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</si>
  <si>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</si>
  <si>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</si>
  <si>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</si>
  <si>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</si>
  <si>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</si>
  <si>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</si>
  <si>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</si>
  <si>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</si>
  <si>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</si>
  <si>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</si>
  <si>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</si>
  <si>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</si>
  <si>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</si>
  <si>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</si>
  <si>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</si>
  <si>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</si>
  <si>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</si>
  <si>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</si>
  <si>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</si>
  <si>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</si>
  <si>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</si>
  <si>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</si>
  <si>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</si>
  <si>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</si>
  <si>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</si>
  <si>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</si>
  <si>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</si>
  <si>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</si>
  <si>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</si>
  <si>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</si>
  <si>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</si>
  <si>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</si>
  <si>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</si>
  <si>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</si>
  <si>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</si>
  <si>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</si>
  <si>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</si>
  <si>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</si>
  <si>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</si>
  <si>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</si>
  <si>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</si>
  <si>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</si>
  <si>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</si>
  <si>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</si>
  <si>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</si>
  <si>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</si>
  <si>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</si>
  <si>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</si>
  <si>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</si>
  <si>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</si>
  <si>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</si>
  <si>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</si>
  <si>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</si>
  <si>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</si>
  <si>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</si>
  <si>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</si>
  <si>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</si>
  <si>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</si>
  <si>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</si>
  <si>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</si>
  <si>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</si>
  <si>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</si>
  <si>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</si>
  <si>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</si>
  <si>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</si>
  <si>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</si>
  <si>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</si>
  <si>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</si>
  <si>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</si>
  <si>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</si>
  <si>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</si>
  <si>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</si>
  <si>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</si>
  <si>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</si>
  <si>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</si>
  <si>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</si>
  <si>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</si>
  <si>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</si>
  <si>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</si>
  <si>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</si>
  <si>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</si>
  <si>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</si>
  <si>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</si>
  <si>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</si>
  <si>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</si>
  <si>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</si>
  <si>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</si>
  <si>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</si>
  <si>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</si>
  <si>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</si>
  <si>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</si>
  <si>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</si>
  <si>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</si>
  <si>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</si>
  <si>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</si>
  <si>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</si>
  <si>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</si>
  <si>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</si>
  <si>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</si>
  <si>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</si>
  <si>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</si>
  <si>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</si>
  <si>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</si>
  <si>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</si>
  <si>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</si>
  <si>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</si>
  <si>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</si>
  <si>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</si>
  <si>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</si>
  <si>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</si>
  <si>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</si>
  <si>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</si>
  <si>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</si>
  <si>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</si>
  <si>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</si>
  <si>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</si>
  <si>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</si>
  <si>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</si>
  <si>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</si>
  <si>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</si>
  <si>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</si>
  <si>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</si>
  <si>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</si>
  <si>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</si>
  <si>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</si>
  <si>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</si>
  <si>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</si>
  <si>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</si>
  <si>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</si>
  <si>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</si>
  <si>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</si>
  <si>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</si>
  <si>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</si>
  <si>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</si>
  <si>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</si>
  <si>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</si>
  <si>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</si>
  <si>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</si>
  <si>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</si>
  <si>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</si>
  <si>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</si>
  <si>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</si>
  <si>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</si>
  <si>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</si>
  <si>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</si>
  <si>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</si>
  <si>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</si>
  <si>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</si>
  <si>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</si>
  <si>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</si>
  <si>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</si>
  <si>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</si>
  <si>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</si>
  <si>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</si>
  <si>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</si>
  <si>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</si>
  <si>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</si>
  <si>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</si>
  <si>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</si>
  <si>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</si>
  <si>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</si>
  <si>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</si>
  <si>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</si>
  <si>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</si>
  <si>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</si>
  <si>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</si>
  <si>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</si>
  <si>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</si>
  <si>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</si>
  <si>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</si>
  <si>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</si>
  <si>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</si>
  <si>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</si>
  <si>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</si>
  <si>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</si>
  <si>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</si>
  <si>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</si>
  <si>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</si>
  <si>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</si>
  <si>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</si>
  <si>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</si>
  <si>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</si>
  <si>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</si>
  <si>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</si>
  <si>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</si>
  <si>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</si>
  <si>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</si>
  <si>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</si>
  <si>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</si>
  <si>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</si>
  <si>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</si>
  <si>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</si>
  <si>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</si>
  <si>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</si>
  <si>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</si>
  <si>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</si>
  <si>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</si>
  <si>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</si>
  <si>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</si>
  <si>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</si>
  <si>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</si>
  <si>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</si>
  <si>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</si>
  <si>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</si>
  <si>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</si>
  <si>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</si>
  <si>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</si>
  <si>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</si>
  <si>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</si>
  <si>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</si>
  <si>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</si>
  <si>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</si>
  <si>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</si>
  <si>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</si>
  <si>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</si>
  <si>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</si>
  <si>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</si>
  <si>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</si>
  <si>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</si>
  <si>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</si>
  <si>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</si>
  <si>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</si>
  <si>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</si>
  <si>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</si>
  <si>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</si>
  <si>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</si>
  <si>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</si>
  <si>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</si>
  <si>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</si>
  <si>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</si>
  <si>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</si>
  <si>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</si>
  <si>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</si>
  <si>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</si>
  <si>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</si>
  <si>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</si>
  <si>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</si>
  <si>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</si>
  <si>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</si>
  <si>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</si>
  <si>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</si>
  <si>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</si>
  <si>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</si>
  <si>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</si>
  <si>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</si>
  <si>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</si>
  <si>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</si>
  <si>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</si>
  <si>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</si>
  <si>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</si>
  <si>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</si>
  <si>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</si>
  <si>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</si>
  <si>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</si>
  <si>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</si>
  <si>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</si>
  <si>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</si>
  <si>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</si>
  <si>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</si>
  <si>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</si>
  <si>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</si>
  <si>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</si>
  <si>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</si>
  <si>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</si>
  <si>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</si>
  <si>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</si>
  <si>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</si>
  <si>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</si>
  <si>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</si>
  <si>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</si>
  <si>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</si>
  <si>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</si>
  <si>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</si>
  <si>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</si>
  <si>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</si>
  <si>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</si>
  <si>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</si>
  <si>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</si>
  <si>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</si>
  <si>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</si>
  <si>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</si>
  <si>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</si>
  <si>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</si>
  <si>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</si>
  <si>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</si>
  <si>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</si>
  <si>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</si>
  <si>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</si>
  <si>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</si>
  <si>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</si>
  <si>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</si>
  <si>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</si>
  <si>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</si>
  <si>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</si>
  <si>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</si>
  <si>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</si>
  <si>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</si>
  <si>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</si>
  <si>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</si>
  <si>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</si>
  <si>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</si>
  <si>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</si>
  <si>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</si>
  <si>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</si>
  <si>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</si>
  <si>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</si>
  <si>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</si>
  <si>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</si>
  <si>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</si>
  <si>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</si>
  <si>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</si>
  <si>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</si>
  <si>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</si>
  <si>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</si>
  <si>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</si>
  <si>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</si>
  <si>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</si>
  <si>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</si>
  <si>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</si>
  <si>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</si>
  <si>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</si>
  <si>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</si>
  <si>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</si>
  <si>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</si>
  <si>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</si>
  <si>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</si>
  <si>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</si>
  <si>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</si>
  <si>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</si>
  <si>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</si>
  <si>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</si>
  <si>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</si>
  <si>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</si>
  <si>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</si>
  <si>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</si>
  <si>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</si>
  <si>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</si>
  <si>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</si>
  <si>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</si>
  <si>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</si>
  <si>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</si>
  <si>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</si>
  <si>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</si>
  <si>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</si>
  <si>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</si>
  <si>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</si>
  <si>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</si>
  <si>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</si>
  <si>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</si>
  <si>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</si>
  <si>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</si>
  <si>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</si>
  <si>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</si>
  <si>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</si>
  <si>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</si>
  <si>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</si>
  <si>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</si>
  <si>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</si>
  <si>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</si>
  <si>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</si>
  <si>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</si>
  <si>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</si>
  <si>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</si>
  <si>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</si>
  <si>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</si>
  <si>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</si>
  <si>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</si>
  <si>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</si>
  <si>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</si>
  <si>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</si>
  <si>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</si>
  <si>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</si>
  <si>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</si>
  <si>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</si>
  <si>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</si>
  <si>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</si>
  <si>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</si>
  <si>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</si>
  <si>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</si>
  <si>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</si>
  <si>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</si>
  <si>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</si>
  <si>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</si>
  <si>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</si>
  <si>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</si>
  <si>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</si>
  <si>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</si>
  <si>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</si>
  <si>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</si>
  <si>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</si>
  <si>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</si>
  <si>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</si>
  <si>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</si>
  <si>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</si>
  <si>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</si>
  <si>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</si>
  <si>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</si>
  <si>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</si>
  <si>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</si>
  <si>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</si>
  <si>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</si>
  <si>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</si>
  <si>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</si>
  <si>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</si>
  <si>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</si>
  <si>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</si>
  <si>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</si>
  <si>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</si>
  <si>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</si>
  <si>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</si>
  <si>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</si>
  <si>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</si>
  <si>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</si>
  <si>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</si>
  <si>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</si>
  <si>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</si>
  <si>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</si>
  <si>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</si>
  <si>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</si>
  <si>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</si>
  <si>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</si>
  <si>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</si>
  <si>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</si>
  <si>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</si>
  <si>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</si>
  <si>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</si>
  <si>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</si>
  <si>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</si>
  <si>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</si>
  <si>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</si>
  <si>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</si>
  <si>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</si>
  <si>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</si>
  <si>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</si>
  <si>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</si>
  <si>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</si>
  <si>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</si>
  <si>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</si>
  <si>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</si>
  <si>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</si>
  <si>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</si>
  <si>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</si>
  <si>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</si>
  <si>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</si>
  <si>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</si>
  <si>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</si>
  <si>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</si>
  <si>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</si>
  <si>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</si>
  <si>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</si>
  <si>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</si>
  <si>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</si>
  <si>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</si>
  <si>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</si>
  <si>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</si>
  <si>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</si>
  <si>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</si>
  <si>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</si>
  <si>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</si>
  <si>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</si>
  <si>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</si>
  <si>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</si>
  <si>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</si>
  <si>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</si>
  <si>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</si>
  <si>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</si>
  <si>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</si>
  <si>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</si>
  <si>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</si>
  <si>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</si>
  <si>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</si>
  <si>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</si>
  <si>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</si>
  <si>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</si>
  <si>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</si>
  <si>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</si>
  <si>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</si>
  <si>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</si>
  <si>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</si>
  <si>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</si>
  <si>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</si>
  <si>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</si>
  <si>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</si>
  <si>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</si>
  <si>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</si>
  <si>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</si>
  <si>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</si>
  <si>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</si>
  <si>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</si>
  <si>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</si>
  <si>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</si>
  <si>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</si>
  <si>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</si>
  <si>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</si>
  <si>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</si>
  <si>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</si>
  <si>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</si>
  <si>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</si>
  <si>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</si>
  <si>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</si>
  <si>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</si>
  <si>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</si>
  <si>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</si>
  <si>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</si>
  <si>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</si>
  <si>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</si>
  <si>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</si>
  <si>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</si>
  <si>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</si>
  <si>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</si>
  <si>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</si>
  <si>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</si>
  <si>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</si>
  <si>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</si>
  <si>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</si>
  <si>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</si>
  <si>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</si>
  <si>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</si>
  <si>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</si>
  <si>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</si>
  <si>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</si>
  <si>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</si>
  <si>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</si>
  <si>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</si>
  <si>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</si>
  <si>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</si>
  <si>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</si>
  <si>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</si>
  <si>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</si>
  <si>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</si>
  <si>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</si>
  <si>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</si>
  <si>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</si>
  <si>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</si>
  <si>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</si>
  <si>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</si>
  <si>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</si>
  <si>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</si>
  <si>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</si>
  <si>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</si>
  <si>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</si>
  <si>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</si>
  <si>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</si>
  <si>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</si>
  <si>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</si>
  <si>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</si>
  <si>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</si>
  <si>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</si>
  <si>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</si>
  <si>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</si>
  <si>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</si>
  <si>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</si>
  <si>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</si>
  <si>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</si>
  <si>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</si>
  <si>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</si>
  <si>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</si>
  <si>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</si>
  <si>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</si>
  <si>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</si>
  <si>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</si>
  <si>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</si>
  <si>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</si>
  <si>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</si>
  <si>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</si>
  <si>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</si>
  <si>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</si>
  <si>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</si>
  <si>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</si>
  <si>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</si>
  <si>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</si>
  <si>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</si>
  <si>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</si>
  <si>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</si>
  <si>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</si>
  <si>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</si>
  <si>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</si>
  <si>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</si>
  <si>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</si>
  <si>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</si>
  <si>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</si>
  <si>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</si>
  <si>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</si>
  <si>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</si>
  <si>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</si>
  <si>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</si>
  <si>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</si>
  <si>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</si>
  <si>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</si>
  <si>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</si>
  <si>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</si>
  <si>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</si>
  <si>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</si>
  <si>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</si>
  <si>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</si>
  <si>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</si>
  <si>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</si>
  <si>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</si>
  <si>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</si>
  <si>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</si>
  <si>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</si>
  <si>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</si>
  <si>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</si>
  <si>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</si>
  <si>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</si>
  <si>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</si>
  <si>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</si>
  <si>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</si>
  <si>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</si>
  <si>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</si>
  <si>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</si>
  <si>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</si>
  <si>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</si>
  <si>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</si>
  <si>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</si>
  <si>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</si>
  <si>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</si>
  <si>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</si>
  <si>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</si>
  <si>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</si>
  <si>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</si>
  <si>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</si>
  <si>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</si>
  <si>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</si>
  <si>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</si>
  <si>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</si>
  <si>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</si>
  <si>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</si>
  <si>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</si>
  <si>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</si>
  <si>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</si>
  <si>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</si>
  <si>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</si>
  <si>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</si>
  <si>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</si>
  <si>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</si>
  <si>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</si>
  <si>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</si>
  <si>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</si>
  <si>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</si>
  <si>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</si>
  <si>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</si>
  <si>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</si>
  <si>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</si>
  <si>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</si>
  <si>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</si>
  <si>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</si>
  <si>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</si>
  <si>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</si>
  <si>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</si>
  <si>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</si>
  <si>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</si>
  <si>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</si>
  <si>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</si>
  <si>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</si>
  <si>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</si>
  <si>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</si>
  <si>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</si>
  <si>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</si>
  <si>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</si>
  <si>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</si>
  <si>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</si>
  <si>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</si>
  <si>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</si>
  <si>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</si>
  <si>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</si>
  <si>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</si>
  <si>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</si>
  <si>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</si>
  <si>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</si>
  <si>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</si>
  <si>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</si>
  <si>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</si>
  <si>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</si>
  <si>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</si>
  <si>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</si>
  <si>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</si>
  <si>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</si>
  <si>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</si>
  <si>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</si>
  <si>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</si>
  <si>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</si>
  <si>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</si>
  <si>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</si>
  <si>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</si>
  <si>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</si>
  <si>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</si>
  <si>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</si>
  <si>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</si>
  <si>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</si>
  <si>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</si>
  <si>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</si>
  <si>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</si>
  <si>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</si>
  <si>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</si>
  <si>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</si>
  <si>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</si>
  <si>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</si>
  <si>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</si>
  <si>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</si>
  <si>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</si>
  <si>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</si>
  <si>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</si>
  <si>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</si>
  <si>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</si>
  <si>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</si>
  <si>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</si>
  <si>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</si>
  <si>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</si>
  <si>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</si>
  <si>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</si>
  <si>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</si>
  <si>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</si>
  <si>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</si>
  <si>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</si>
  <si>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</si>
  <si>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</si>
  <si>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</si>
  <si>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</si>
  <si>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</si>
  <si>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</si>
  <si>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</si>
  <si>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</si>
  <si>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</si>
  <si>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</si>
  <si>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</si>
  <si>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</si>
  <si>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</si>
  <si>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</si>
  <si>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</si>
  <si>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</si>
  <si>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</si>
  <si>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</si>
  <si>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</si>
  <si>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</si>
  <si>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</si>
  <si>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</si>
  <si>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</si>
  <si>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</si>
  <si>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</si>
  <si>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</si>
  <si>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</si>
  <si>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</si>
  <si>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</si>
  <si>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</si>
  <si>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</si>
  <si>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</si>
  <si>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</si>
  <si>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</si>
  <si>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</si>
  <si>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</si>
  <si>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</si>
  <si>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</si>
  <si>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</si>
  <si>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</si>
  <si>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</si>
  <si>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</si>
  <si>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</si>
  <si>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</si>
  <si>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</si>
  <si>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</si>
  <si>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</si>
  <si>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</si>
  <si>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</si>
  <si>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</si>
  <si>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</si>
  <si>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</si>
  <si>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</si>
  <si>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</si>
  <si>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</si>
  <si>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</si>
  <si>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</si>
  <si>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</si>
  <si>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</si>
  <si>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</si>
  <si>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</si>
  <si>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</si>
  <si>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</si>
  <si>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</si>
  <si>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</si>
  <si>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</si>
  <si>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</si>
  <si>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</si>
  <si>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</si>
  <si>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</si>
  <si>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</si>
  <si>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</si>
  <si>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</si>
  <si>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</si>
  <si>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</si>
  <si>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</si>
  <si>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</si>
  <si>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</si>
  <si>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</si>
  <si>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</si>
  <si>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</si>
  <si>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</si>
  <si>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</si>
  <si>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</si>
  <si>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</si>
  <si>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</si>
  <si>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</si>
  <si>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</si>
  <si>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</si>
  <si>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</si>
  <si>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</si>
  <si>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</si>
  <si>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</si>
  <si>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</si>
  <si>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</si>
  <si>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</si>
  <si>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</si>
  <si>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</si>
  <si>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</si>
  <si>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</si>
  <si>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</si>
  <si>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</si>
  <si>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</si>
  <si>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</si>
  <si>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</si>
  <si>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</si>
  <si>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</si>
  <si>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</si>
  <si>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</si>
  <si>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</si>
  <si>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</si>
  <si>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</si>
  <si>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</si>
  <si>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</si>
  <si>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</si>
  <si>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</si>
  <si>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</si>
  <si>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</si>
  <si>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</si>
  <si>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</si>
  <si>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</si>
  <si>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</si>
  <si>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</si>
  <si>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</si>
  <si>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</si>
  <si>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</si>
  <si>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</si>
  <si>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</si>
  <si>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</si>
  <si>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</si>
  <si>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</si>
  <si>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</si>
  <si>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</si>
  <si>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</si>
  <si>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</si>
  <si>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</si>
  <si>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</si>
  <si>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</si>
  <si>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</si>
  <si>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</si>
  <si>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</si>
  <si>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</si>
  <si>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</si>
  <si>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</si>
  <si>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</si>
  <si>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</si>
  <si>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</si>
  <si>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</si>
  <si>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</si>
  <si>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</si>
  <si>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</si>
  <si>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</si>
  <si>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</si>
  <si>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</si>
  <si>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</si>
  <si>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</si>
  <si>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</si>
  <si>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</si>
  <si>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</si>
  <si>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</si>
  <si>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</si>
  <si>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</si>
  <si>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</si>
  <si>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</si>
  <si>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</si>
  <si>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</si>
  <si>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</si>
  <si>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</si>
  <si>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</si>
  <si>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</si>
  <si>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</si>
  <si>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</si>
  <si>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</si>
  <si>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</si>
  <si>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</si>
  <si>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</si>
  <si>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</si>
  <si>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</si>
  <si>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</si>
  <si>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</si>
  <si>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</si>
  <si>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</si>
  <si>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</si>
  <si>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</si>
  <si>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</si>
  <si>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</si>
  <si>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</si>
  <si>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</si>
  <si>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</si>
  <si>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</si>
  <si>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</si>
  <si>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</si>
  <si>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</si>
  <si>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</si>
  <si>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</si>
  <si>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</si>
  <si>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</si>
  <si>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</si>
  <si>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</si>
  <si>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</si>
  <si>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</si>
  <si>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</si>
  <si>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</si>
  <si>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</si>
  <si>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</si>
  <si>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</si>
  <si>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</si>
  <si>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</si>
  <si>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</si>
  <si>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</si>
  <si>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</si>
  <si>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</si>
  <si>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</si>
  <si>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</si>
  <si>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</si>
  <si>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</si>
  <si>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</si>
  <si>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</si>
  <si>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</si>
  <si>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</si>
  <si>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</si>
  <si>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</si>
  <si>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</si>
  <si>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</si>
  <si>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</si>
  <si>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</si>
  <si>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</si>
  <si>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</si>
  <si>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</si>
  <si>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</si>
  <si>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</si>
  <si>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</si>
  <si>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</si>
  <si>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</si>
  <si>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</si>
  <si>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</si>
  <si>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</si>
  <si>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</si>
  <si>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</si>
  <si>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</si>
  <si>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</si>
  <si>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</si>
  <si>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</si>
  <si>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</si>
  <si>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</si>
  <si>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</si>
  <si>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</si>
  <si>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</si>
  <si>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</si>
  <si>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</si>
  <si>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</si>
  <si>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</si>
  <si>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</si>
  <si>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</si>
  <si>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</si>
  <si>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</si>
  <si>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</si>
  <si>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</si>
  <si>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</si>
  <si>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</si>
  <si>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</si>
  <si>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</si>
  <si>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</si>
  <si>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</si>
  <si>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</si>
  <si>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</si>
  <si>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</si>
  <si>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</si>
  <si>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</si>
  <si>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</si>
  <si>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</si>
  <si>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</si>
  <si>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</si>
  <si>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</si>
  <si>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</si>
  <si>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</si>
  <si>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</si>
  <si>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</si>
  <si>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</si>
  <si>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</si>
  <si>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</si>
  <si>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</si>
  <si>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</si>
  <si>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</si>
  <si>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</si>
  <si>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</si>
  <si>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</si>
  <si>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</si>
  <si>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</si>
  <si>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</si>
  <si>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</si>
  <si>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</si>
  <si>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</si>
  <si>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</si>
  <si>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</si>
  <si>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</si>
  <si>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</si>
  <si>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</si>
  <si>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</si>
  <si>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</si>
  <si>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</si>
  <si>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</si>
  <si>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</si>
  <si>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</si>
  <si>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</si>
  <si>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</si>
  <si>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</si>
  <si>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</si>
  <si>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</si>
  <si>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</si>
  <si>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</si>
  <si>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</si>
  <si>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</si>
  <si>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</si>
  <si>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</si>
  <si>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</si>
  <si>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</si>
  <si>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</si>
  <si>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</si>
  <si>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</si>
  <si>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</si>
  <si>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</si>
  <si>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</si>
  <si>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</si>
  <si>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</si>
  <si>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</si>
  <si>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</si>
  <si>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</si>
  <si>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</si>
  <si>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</si>
  <si>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</si>
  <si>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</si>
  <si>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</si>
  <si>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</si>
  <si>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</si>
  <si>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</si>
  <si>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</si>
  <si>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</si>
  <si>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</si>
  <si>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</si>
  <si>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</si>
  <si>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</si>
  <si>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</si>
  <si>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</si>
  <si>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</si>
  <si>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</si>
  <si>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</si>
  <si>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</si>
  <si>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</si>
  <si>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</si>
  <si>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</si>
  <si>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</si>
  <si>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</si>
  <si>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</si>
  <si>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</si>
  <si>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</si>
  <si>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</si>
  <si>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</si>
  <si>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</si>
  <si>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</si>
  <si>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</si>
  <si>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</si>
  <si>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</si>
  <si>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</si>
  <si>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</si>
  <si>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</si>
  <si>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</si>
  <si>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</si>
  <si>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</si>
  <si>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</si>
  <si>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</si>
  <si>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</si>
  <si>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</si>
  <si>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</si>
  <si>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</si>
  <si>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</si>
  <si>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</si>
  <si>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</si>
  <si>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</si>
  <si>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</si>
  <si>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</si>
  <si>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</si>
  <si>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</si>
  <si>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</si>
  <si>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</si>
  <si>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</si>
  <si>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</si>
  <si>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</si>
  <si>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</si>
  <si>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</si>
  <si>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</si>
  <si>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</si>
  <si>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</si>
  <si>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</si>
  <si>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</si>
  <si>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</si>
  <si>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</si>
  <si>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</si>
  <si>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</si>
  <si>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</si>
  <si>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</si>
  <si>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</si>
  <si>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</si>
  <si>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</si>
  <si>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</si>
  <si>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</si>
  <si>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</si>
  <si>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</si>
  <si>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</si>
  <si>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</si>
  <si>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</si>
  <si>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</si>
  <si>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</si>
  <si>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</si>
  <si>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</si>
  <si>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</si>
  <si>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</si>
  <si>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</si>
  <si>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</si>
  <si>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</si>
  <si>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</si>
  <si>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</si>
  <si>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</si>
  <si>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</si>
  <si>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</si>
  <si>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</si>
  <si>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</si>
  <si>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</si>
  <si>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</si>
  <si>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</si>
  <si>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</si>
  <si>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</si>
  <si>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</si>
  <si>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</si>
  <si>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</si>
  <si>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</si>
  <si>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</si>
  <si>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</si>
  <si>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</si>
  <si>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</si>
  <si>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</si>
  <si>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</si>
  <si>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</si>
  <si>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</si>
  <si>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</si>
  <si>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</si>
  <si>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</si>
  <si>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</si>
  <si>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</si>
  <si>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</si>
  <si>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</si>
  <si>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</si>
  <si>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</si>
  <si>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</si>
  <si>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</si>
  <si>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</si>
  <si>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</si>
  <si>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</si>
  <si>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</si>
  <si>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</si>
  <si>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</si>
  <si>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</si>
  <si>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</si>
  <si>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</si>
  <si>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</si>
  <si>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</si>
  <si>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</si>
  <si>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</si>
  <si>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</si>
  <si>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</si>
  <si>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</si>
  <si>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</si>
  <si>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</si>
  <si>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</si>
  <si>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</si>
  <si>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</si>
  <si>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</si>
  <si>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</si>
  <si>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</si>
  <si>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</si>
  <si>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</si>
  <si>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</si>
  <si>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</si>
  <si>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</si>
  <si>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</si>
  <si>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</si>
  <si>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</si>
  <si>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</si>
  <si>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</si>
  <si>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</si>
  <si>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</si>
  <si>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</si>
  <si>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</si>
  <si>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</si>
  <si>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</si>
  <si>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</si>
  <si>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</si>
  <si>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</si>
  <si>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</si>
  <si>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</si>
  <si>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</si>
  <si>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</si>
  <si>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</si>
  <si>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</si>
  <si>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</si>
  <si>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</si>
  <si>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</si>
  <si>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</si>
  <si>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</si>
  <si>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</si>
  <si>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</si>
  <si>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</si>
  <si>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</si>
  <si>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</si>
  <si>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</si>
  <si>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</si>
  <si>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</si>
  <si>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</si>
  <si>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</si>
  <si>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</si>
  <si>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</si>
  <si>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</si>
  <si>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</si>
  <si>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</si>
  <si>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</si>
  <si>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</si>
  <si>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</si>
  <si>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</si>
  <si>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</si>
  <si>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</si>
  <si>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</si>
  <si>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</si>
  <si>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</si>
  <si>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</si>
  <si>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</si>
  <si>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</si>
  <si>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</si>
  <si>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</si>
  <si>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</si>
  <si>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</si>
  <si>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</si>
  <si>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</si>
  <si>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</si>
  <si>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</si>
  <si>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</si>
  <si>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</si>
  <si>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</si>
  <si>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</si>
  <si>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</si>
  <si>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</si>
  <si>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</si>
  <si>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</si>
  <si>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</si>
  <si>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</si>
  <si>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</si>
  <si>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</si>
  <si>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</si>
  <si>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</si>
  <si>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</si>
  <si>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</si>
  <si>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</si>
  <si>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</si>
  <si>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</si>
  <si>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</si>
  <si>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</si>
  <si>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</si>
  <si>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</si>
  <si>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</si>
  <si>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</si>
  <si>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</si>
  <si>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</si>
  <si>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</si>
  <si>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</si>
  <si>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</si>
  <si>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</si>
  <si>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</si>
  <si>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</si>
  <si>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</si>
  <si>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</si>
  <si>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</si>
  <si>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</si>
  <si>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</si>
  <si>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</si>
  <si>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</si>
  <si>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</si>
  <si>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</si>
  <si>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</si>
  <si>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</si>
  <si>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</si>
  <si>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</si>
  <si>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</si>
  <si>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</si>
  <si>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</si>
  <si>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</si>
  <si>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</si>
  <si>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</si>
  <si>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</si>
  <si>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</si>
  <si>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</si>
  <si>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</si>
  <si>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</si>
  <si>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</si>
  <si>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</si>
  <si>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</si>
  <si>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</si>
  <si>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</si>
  <si>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</si>
  <si>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</si>
  <si>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</si>
  <si>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</si>
  <si>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</si>
  <si>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</si>
  <si>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</si>
  <si>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</si>
  <si>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</si>
  <si>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</si>
  <si>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</si>
  <si>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</si>
  <si>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</si>
  <si>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</si>
  <si>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</si>
  <si>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</si>
  <si>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</si>
  <si>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</si>
  <si>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</si>
  <si>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</si>
  <si>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</si>
  <si>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</si>
  <si>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</si>
  <si>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</si>
  <si>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</si>
  <si>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</si>
  <si>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</si>
  <si>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</si>
  <si>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</si>
  <si>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</si>
  <si>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</si>
  <si>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</si>
  <si>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</si>
  <si>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</si>
  <si>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</si>
  <si>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</si>
  <si>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</si>
  <si>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</si>
  <si>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</si>
  <si>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</si>
  <si>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</si>
  <si>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</si>
  <si>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</si>
  <si>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</si>
  <si>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</si>
  <si>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</si>
  <si>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</si>
  <si>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</si>
  <si>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</si>
  <si>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</si>
  <si>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</si>
  <si>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</si>
  <si>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</si>
  <si>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</si>
  <si>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</si>
  <si>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</si>
  <si>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</si>
  <si>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</si>
  <si>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</si>
  <si>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</si>
  <si>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</si>
  <si>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</si>
  <si>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</si>
  <si>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</si>
  <si>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</si>
  <si>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</si>
  <si>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</si>
  <si>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</si>
  <si>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</si>
  <si>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</si>
  <si>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</si>
  <si>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</si>
  <si>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</si>
  <si>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</si>
  <si>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</si>
  <si>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</si>
  <si>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</si>
  <si>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</si>
  <si>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</si>
  <si>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</si>
  <si>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</si>
  <si>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</si>
  <si>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</si>
  <si>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</si>
  <si>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</si>
  <si>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</si>
  <si>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</si>
  <si>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</si>
  <si>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</si>
  <si>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</si>
  <si>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</si>
  <si>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</si>
  <si>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</si>
  <si>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</si>
  <si>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</si>
  <si>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</si>
  <si>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</si>
  <si>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</si>
  <si>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</si>
  <si>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</si>
  <si>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</si>
  <si>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</si>
  <si>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</si>
  <si>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</si>
  <si>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</si>
  <si>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</si>
  <si>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</si>
  <si>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</si>
  <si>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</si>
  <si>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</si>
  <si>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</si>
  <si>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</si>
  <si>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</si>
  <si>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</si>
  <si>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</si>
  <si>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</si>
  <si>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</si>
  <si>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</si>
  <si>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</si>
  <si>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</si>
  <si>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</si>
  <si>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</si>
  <si>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</si>
  <si>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</si>
  <si>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</si>
  <si>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</si>
  <si>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</si>
  <si>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</si>
  <si>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</si>
  <si>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</si>
  <si>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</si>
  <si>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</si>
  <si>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</si>
  <si>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</si>
  <si>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</si>
  <si>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</si>
  <si>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</si>
  <si>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</si>
  <si>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</si>
  <si>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</si>
  <si>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</si>
  <si>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</si>
  <si>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</si>
  <si>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</si>
  <si>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</si>
  <si>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</si>
  <si>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</si>
  <si>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</si>
  <si>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</si>
  <si>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</si>
  <si>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</si>
  <si>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</si>
  <si>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</si>
  <si>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</si>
  <si>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</si>
  <si>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</si>
  <si>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</si>
  <si>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</si>
  <si>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</si>
  <si>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</si>
  <si>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</si>
  <si>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</si>
  <si>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</si>
  <si>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</si>
  <si>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</si>
  <si>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</si>
  <si>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</si>
  <si>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</si>
  <si>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</si>
  <si>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</si>
  <si>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</si>
  <si>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</si>
  <si>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</si>
  <si>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</si>
  <si>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</si>
  <si>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</si>
  <si>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</si>
  <si>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</si>
  <si>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</si>
  <si>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</si>
  <si>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</si>
  <si>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</si>
  <si>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</si>
  <si>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</si>
  <si>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</si>
  <si>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</si>
  <si>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</si>
  <si>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</si>
  <si>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</si>
  <si>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</si>
  <si>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</si>
  <si>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</si>
  <si>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</si>
  <si>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</si>
  <si>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</si>
  <si>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</si>
  <si>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</si>
  <si>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</si>
  <si>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</si>
  <si>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</si>
  <si>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</si>
  <si>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</si>
  <si>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</si>
  <si>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</si>
  <si>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</si>
  <si>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</si>
  <si>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</si>
  <si>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</si>
  <si>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</si>
  <si>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</si>
  <si>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</si>
  <si>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</si>
  <si>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</si>
  <si>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</si>
  <si>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</si>
  <si>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</si>
  <si>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</si>
  <si>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</si>
  <si>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</si>
  <si>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</si>
  <si>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</si>
  <si>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</si>
  <si>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</si>
  <si>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</si>
  <si>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</si>
  <si>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</si>
  <si>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</si>
  <si>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</si>
  <si>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</si>
  <si>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</si>
  <si>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</si>
  <si>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</si>
  <si>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</si>
  <si>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</si>
  <si>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</si>
  <si>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</si>
  <si>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</si>
  <si>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</si>
  <si>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</si>
  <si>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</si>
  <si>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</si>
  <si>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</si>
  <si>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</si>
  <si>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</si>
  <si>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</si>
  <si>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</si>
  <si>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</si>
  <si>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</si>
  <si>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</si>
  <si>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</si>
  <si>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</si>
  <si>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</si>
  <si>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</si>
  <si>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</si>
  <si>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</si>
  <si>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</si>
  <si>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</si>
  <si>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</si>
  <si>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</si>
  <si>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</si>
  <si>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</si>
  <si>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</si>
  <si>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</si>
  <si>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</si>
  <si>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</si>
  <si>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</si>
  <si>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</si>
  <si>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</si>
  <si>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</si>
  <si>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</si>
  <si>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</si>
  <si>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</si>
  <si>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</si>
  <si>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</si>
  <si>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</si>
  <si>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</si>
  <si>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</si>
  <si>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</si>
  <si>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</si>
  <si>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</si>
  <si>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</si>
  <si>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</si>
  <si>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</si>
  <si>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</si>
  <si>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</si>
  <si>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</si>
  <si>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</si>
  <si>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</si>
  <si>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</si>
  <si>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</si>
  <si>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</si>
  <si>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</si>
  <si>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</si>
  <si>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</si>
  <si>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</si>
  <si>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</si>
  <si>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</si>
  <si>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</si>
  <si>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</si>
  <si>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</si>
  <si>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</si>
  <si>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</si>
  <si>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</si>
  <si>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</si>
  <si>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</si>
  <si>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</si>
  <si>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</si>
  <si>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</si>
  <si>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</si>
  <si>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</si>
  <si>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</si>
  <si>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</si>
  <si>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</si>
  <si>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</si>
  <si>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</si>
  <si>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</si>
  <si>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</si>
  <si>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</si>
  <si>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</si>
  <si>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</si>
  <si>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</si>
  <si>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</si>
  <si>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</si>
  <si>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</si>
  <si>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</si>
  <si>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</si>
  <si>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</si>
  <si>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</si>
  <si>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</si>
  <si>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</si>
  <si>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</si>
  <si>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</si>
  <si>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</si>
  <si>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</si>
  <si>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</si>
  <si>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</si>
  <si>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</si>
  <si>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</si>
  <si>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</si>
  <si>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</si>
  <si>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</si>
  <si>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</si>
  <si>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</si>
  <si>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</si>
  <si>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</si>
  <si>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</si>
  <si>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</si>
  <si>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</si>
  <si>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</si>
  <si>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</si>
  <si>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</si>
  <si>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</si>
  <si>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</si>
  <si>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</si>
  <si>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</si>
  <si>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</si>
  <si>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</si>
  <si>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</si>
  <si>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</si>
  <si>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</si>
  <si>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</si>
  <si>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</si>
  <si>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</si>
  <si>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</si>
  <si>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</si>
  <si>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</si>
  <si>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</si>
  <si>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</si>
  <si>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</si>
  <si>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</si>
  <si>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</si>
  <si>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</si>
  <si>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</si>
  <si>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</si>
  <si>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</si>
  <si>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</si>
  <si>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</si>
  <si>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</si>
  <si>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</si>
  <si>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</si>
  <si>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</si>
  <si>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</si>
  <si>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</si>
  <si>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</si>
  <si>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</si>
  <si>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</si>
  <si>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</si>
  <si>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</si>
  <si>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</si>
  <si>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</si>
  <si>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</si>
  <si>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</si>
  <si>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</si>
  <si>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</si>
  <si>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</si>
  <si>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</si>
  <si>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</si>
  <si>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</si>
  <si>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</si>
  <si>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</si>
  <si>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</si>
  <si>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</si>
  <si>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</si>
  <si>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</si>
  <si>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</si>
  <si>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</si>
  <si>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</si>
  <si>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</si>
  <si>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</si>
  <si>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</si>
  <si>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</si>
  <si>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</si>
  <si>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</si>
  <si>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</si>
  <si>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</si>
  <si>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</si>
  <si>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</si>
  <si>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</si>
  <si>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</si>
  <si>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</si>
  <si>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</si>
  <si>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</si>
  <si>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</si>
  <si>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</si>
  <si>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</si>
  <si>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</si>
  <si>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</si>
  <si>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</si>
  <si>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</si>
  <si>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</si>
  <si>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</si>
  <si>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</si>
  <si>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</si>
  <si>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</si>
  <si>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</si>
  <si>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</si>
  <si>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</si>
  <si>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</si>
  <si>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</si>
  <si>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</si>
  <si>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</si>
  <si>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</si>
  <si>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</si>
  <si>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</si>
  <si>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</si>
  <si>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</si>
  <si>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</si>
  <si>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</si>
  <si>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</si>
  <si>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</si>
  <si>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</si>
  <si>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</si>
  <si>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</si>
  <si>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</si>
  <si>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</si>
  <si>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</si>
  <si>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</si>
  <si>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</si>
  <si>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</si>
  <si>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</si>
  <si>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</si>
  <si>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</si>
  <si>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</si>
  <si>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</si>
  <si>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</si>
  <si>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</si>
  <si>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</si>
  <si>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</si>
  <si>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</si>
  <si>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</si>
  <si>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</si>
  <si>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</si>
  <si>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</si>
  <si>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</si>
  <si>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</si>
  <si>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</si>
  <si>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</si>
  <si>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</si>
  <si>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</si>
  <si>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</si>
  <si>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</si>
  <si>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</si>
  <si>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</si>
  <si>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</si>
  <si>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</si>
  <si>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</si>
  <si>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</si>
  <si>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</si>
  <si>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</si>
  <si>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</si>
  <si>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</si>
  <si>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</si>
  <si>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</si>
  <si>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</si>
  <si>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</si>
  <si>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</si>
  <si>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</si>
  <si>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</si>
  <si>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</si>
  <si>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</si>
  <si>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</si>
  <si>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</si>
  <si>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</si>
  <si>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</si>
  <si>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</si>
  <si>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</si>
  <si>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</si>
  <si>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</si>
  <si>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</si>
  <si>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</si>
  <si>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</si>
  <si>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</si>
  <si>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</si>
  <si>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</si>
  <si>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</si>
  <si>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</si>
  <si>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</si>
  <si>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</si>
  <si>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</si>
  <si>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</si>
  <si>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</si>
  <si>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</si>
  <si>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</si>
  <si>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</si>
  <si>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</si>
  <si>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</si>
  <si>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</si>
  <si>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</si>
  <si>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</si>
  <si>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</si>
  <si>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</si>
  <si>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</si>
  <si>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</si>
  <si>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</si>
  <si>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</si>
  <si>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</si>
  <si>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</si>
  <si>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</si>
  <si>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</si>
  <si>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</si>
  <si>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</si>
  <si>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</si>
  <si>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</si>
  <si>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</si>
  <si>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</si>
  <si>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</si>
  <si>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</si>
  <si>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</si>
  <si>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</si>
  <si>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</si>
  <si>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</si>
  <si>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</si>
  <si>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</si>
  <si>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</si>
  <si>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</si>
  <si>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</si>
  <si>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</si>
  <si>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</si>
  <si>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</si>
  <si>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</si>
  <si>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</si>
  <si>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</si>
  <si>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</si>
  <si>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</si>
  <si>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</si>
  <si>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</si>
  <si>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</si>
  <si>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</si>
  <si>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</si>
  <si>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</si>
  <si>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</si>
  <si>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</si>
  <si>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</si>
  <si>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</si>
  <si>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</si>
  <si>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</si>
  <si>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</si>
  <si>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</si>
  <si>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</si>
  <si>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</si>
  <si>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</si>
  <si>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</si>
  <si>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</si>
  <si>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</si>
  <si>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</si>
  <si>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</si>
  <si>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</si>
  <si>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</si>
  <si>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</si>
  <si>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</si>
  <si>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</si>
  <si>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</si>
  <si>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</si>
  <si>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</si>
  <si>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</si>
  <si>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</si>
  <si>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</si>
  <si>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</si>
  <si>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</si>
  <si>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</si>
  <si>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</si>
  <si>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</si>
  <si>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</si>
  <si>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</si>
  <si>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</si>
  <si>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</si>
  <si>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</si>
  <si>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</si>
  <si>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</si>
  <si>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</si>
  <si>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</si>
  <si>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</si>
  <si>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</si>
  <si>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</si>
  <si>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</si>
  <si>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</si>
  <si>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</si>
  <si>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</si>
  <si>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</si>
  <si>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</si>
  <si>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</si>
  <si>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</si>
  <si>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</si>
  <si>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</si>
  <si>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</si>
  <si>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</si>
  <si>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</si>
  <si>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</si>
  <si>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</si>
  <si>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</si>
  <si>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</si>
  <si>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</si>
  <si>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</si>
  <si>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</si>
  <si>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</si>
  <si>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</si>
  <si>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</si>
  <si>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</si>
  <si>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</si>
  <si>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</si>
  <si>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</si>
  <si>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</si>
  <si>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</si>
  <si>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</si>
  <si>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</si>
  <si>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</si>
  <si>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</si>
  <si>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</si>
  <si>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</si>
  <si>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</si>
  <si>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</si>
  <si>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</si>
  <si>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</si>
  <si>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</si>
  <si>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</si>
  <si>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</si>
  <si>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</si>
  <si>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</si>
  <si>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</si>
  <si>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</si>
  <si>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</si>
  <si>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</si>
  <si>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</si>
  <si>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</si>
  <si>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</si>
  <si>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</si>
  <si>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</si>
  <si>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</si>
  <si>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</si>
  <si>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</si>
  <si>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</si>
  <si>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</si>
  <si>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</si>
  <si>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</si>
  <si>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</si>
  <si>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</si>
  <si>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</si>
  <si>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</si>
  <si>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</si>
  <si>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</si>
  <si>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</si>
  <si>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</si>
  <si>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</si>
  <si>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</si>
  <si>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</si>
  <si>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</si>
  <si>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</si>
  <si>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</si>
  <si>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</si>
  <si>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</si>
  <si>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</si>
  <si>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</si>
  <si>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</si>
  <si>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</si>
  <si>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</si>
  <si>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</si>
  <si>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</si>
  <si>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</si>
  <si>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</si>
  <si>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</si>
  <si>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</si>
  <si>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</si>
  <si>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</si>
  <si>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</si>
  <si>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</si>
  <si>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</si>
  <si>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</si>
  <si>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</si>
  <si>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</si>
  <si>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</si>
  <si>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</si>
  <si>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</si>
  <si>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</si>
  <si>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</si>
  <si>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</si>
  <si>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</si>
  <si>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</si>
  <si>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</si>
  <si>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</si>
  <si>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</si>
  <si>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</si>
  <si>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</si>
  <si>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</si>
  <si>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</si>
  <si>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</si>
  <si>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</si>
  <si>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</si>
  <si>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</si>
  <si>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</si>
  <si>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</si>
  <si>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</si>
  <si>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</si>
  <si>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</si>
  <si>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</si>
  <si>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</si>
  <si>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</si>
  <si>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</si>
  <si>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</si>
  <si>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</si>
  <si>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</si>
  <si>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</si>
  <si>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</si>
  <si>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</si>
  <si>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</si>
  <si>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</si>
  <si>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</si>
  <si>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</si>
  <si>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</si>
  <si>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</si>
  <si>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</si>
  <si>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</si>
  <si>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</si>
  <si>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</si>
  <si>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</si>
  <si>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</si>
  <si>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</si>
  <si>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</si>
  <si>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</si>
  <si>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</si>
  <si>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</si>
  <si>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</si>
  <si>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</si>
  <si>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</si>
  <si>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</si>
  <si>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</si>
  <si>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</si>
  <si>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</si>
  <si>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</si>
  <si>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</si>
  <si>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</si>
  <si>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</si>
  <si>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</si>
  <si>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</si>
  <si>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</si>
  <si>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</si>
  <si>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</si>
  <si>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</si>
  <si>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</si>
  <si>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</si>
  <si>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</si>
  <si>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</si>
  <si>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</si>
  <si>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</si>
  <si>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</si>
  <si>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</si>
  <si>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</si>
  <si>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</si>
  <si>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</si>
  <si>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</si>
  <si>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</si>
  <si>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</si>
  <si>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</si>
  <si>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</si>
  <si>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</si>
  <si>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</si>
  <si>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</si>
  <si>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</si>
  <si>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</si>
  <si>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</si>
  <si>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</si>
  <si>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</si>
  <si>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</si>
  <si>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</si>
  <si>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</si>
  <si>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</si>
  <si>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</si>
  <si>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</si>
  <si>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</si>
  <si>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</si>
  <si>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</si>
  <si>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</si>
  <si>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</si>
  <si>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</si>
  <si>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</si>
  <si>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</si>
  <si>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</si>
  <si>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</si>
  <si>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</si>
  <si>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</si>
  <si>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</si>
  <si>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</si>
  <si>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</si>
  <si>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</si>
  <si>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</si>
  <si>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</si>
  <si>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</si>
  <si>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</si>
  <si>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</si>
  <si>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</si>
  <si>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</si>
  <si>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</si>
  <si>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</si>
  <si>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</si>
  <si>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</si>
  <si>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</si>
  <si>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</si>
  <si>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</si>
  <si>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</si>
  <si>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</si>
  <si>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</si>
  <si>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</si>
  <si>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</si>
  <si>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</si>
  <si>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</si>
  <si>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</si>
  <si>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</si>
  <si>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</si>
  <si>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</si>
  <si>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</si>
  <si>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</si>
  <si>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</si>
  <si>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</si>
  <si>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</si>
  <si>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</si>
  <si>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</si>
  <si>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</si>
  <si>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</si>
  <si>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</si>
  <si>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</si>
  <si>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</si>
  <si>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</si>
  <si>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</si>
  <si>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</si>
  <si>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</si>
  <si>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</si>
  <si>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</si>
  <si>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</si>
  <si>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</si>
  <si>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</si>
  <si>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</si>
  <si>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</si>
  <si>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</si>
  <si>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</si>
  <si>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</si>
  <si>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</si>
  <si>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</si>
  <si>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</si>
  <si>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</si>
  <si>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</si>
  <si>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</si>
  <si>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</si>
  <si>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</si>
  <si>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</si>
  <si>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</si>
  <si>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</si>
  <si>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</si>
  <si>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</si>
  <si>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</si>
  <si>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</si>
  <si>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</si>
  <si>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</si>
  <si>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</si>
  <si>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</si>
  <si>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</si>
  <si>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</si>
  <si>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</si>
  <si>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</si>
  <si>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</si>
  <si>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</si>
  <si>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</si>
  <si>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</si>
  <si>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</si>
  <si>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</si>
  <si>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</si>
  <si>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</si>
  <si>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</si>
  <si>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</si>
  <si>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</si>
  <si>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</si>
  <si>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</si>
  <si>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</si>
  <si>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</si>
  <si>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</si>
  <si>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</si>
  <si>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</si>
  <si>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</si>
  <si>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</si>
  <si>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</si>
  <si>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</si>
  <si>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</si>
  <si>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</si>
  <si>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</si>
  <si>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</si>
  <si>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</si>
  <si>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</si>
  <si>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</si>
  <si>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</si>
  <si>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</si>
  <si>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</si>
  <si>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</si>
  <si>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</si>
  <si>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</si>
  <si>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</si>
  <si>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</si>
  <si>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</si>
  <si>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</si>
  <si>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</si>
  <si>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</si>
  <si>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</si>
  <si>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</si>
  <si>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</si>
  <si>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</si>
  <si>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</si>
  <si>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</si>
  <si>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</si>
  <si>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</si>
  <si>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</si>
  <si>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</si>
  <si>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</si>
  <si>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</si>
  <si>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</si>
  <si>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</si>
  <si>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</si>
  <si>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</si>
  <si>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</si>
  <si>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</si>
  <si>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</si>
  <si>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</si>
  <si>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</si>
  <si>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</si>
  <si>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</si>
  <si>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</si>
  <si>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</si>
  <si>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</si>
  <si>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</si>
  <si>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</si>
  <si>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</si>
  <si>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</si>
  <si>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</si>
  <si>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</si>
  <si>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</si>
  <si>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</si>
  <si>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</si>
  <si>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</si>
  <si>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</si>
  <si>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</si>
  <si>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</si>
  <si>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</si>
  <si>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</si>
  <si>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</si>
  <si>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</si>
  <si>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</si>
  <si>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</si>
  <si>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</si>
  <si>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</si>
  <si>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</si>
  <si>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</si>
  <si>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</si>
  <si>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</si>
  <si>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</si>
  <si>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</si>
  <si>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</si>
  <si>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</si>
  <si>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</si>
  <si>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</si>
  <si>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</si>
  <si>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</si>
  <si>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</si>
  <si>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</si>
  <si>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</si>
  <si>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</si>
  <si>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</si>
  <si>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</si>
  <si>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</si>
  <si>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</si>
  <si>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</si>
  <si>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</si>
  <si>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</si>
  <si>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</si>
  <si>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</si>
  <si>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</si>
  <si>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</si>
  <si>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</si>
  <si>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</si>
  <si>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</si>
  <si>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</si>
  <si>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</si>
  <si>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</si>
  <si>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</si>
  <si>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</si>
  <si>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</si>
  <si>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</si>
  <si>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</si>
  <si>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</si>
  <si>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</si>
  <si>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</si>
  <si>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</si>
  <si>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</si>
  <si>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</si>
  <si>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</si>
  <si>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</si>
  <si>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</si>
  <si>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</si>
  <si>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</si>
  <si>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</si>
  <si>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</si>
  <si>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</si>
  <si>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</si>
  <si>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</si>
  <si>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</si>
  <si>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</si>
  <si>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</si>
  <si>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</si>
  <si>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</si>
  <si>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</si>
  <si>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</si>
  <si>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</si>
  <si>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</si>
  <si>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</si>
  <si>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</si>
  <si>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</si>
  <si>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</si>
  <si>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</si>
  <si>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</si>
  <si>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</si>
  <si>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</si>
  <si>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</si>
  <si>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</si>
  <si>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</si>
  <si>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</si>
  <si>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</si>
  <si>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</si>
  <si>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</si>
  <si>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</si>
  <si>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</si>
  <si>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</si>
  <si>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</si>
  <si>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</si>
  <si>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</si>
  <si>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</si>
  <si>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</si>
  <si>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</si>
  <si>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</si>
  <si>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</si>
  <si>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</si>
  <si>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</si>
  <si>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</si>
  <si>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</si>
  <si>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</si>
  <si>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</si>
  <si>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</si>
  <si>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</si>
  <si>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</si>
  <si>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</si>
  <si>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</si>
  <si>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</si>
  <si>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</si>
  <si>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</si>
  <si>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</si>
  <si>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</si>
  <si>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</si>
  <si>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</si>
  <si>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</si>
  <si>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</si>
  <si>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</si>
  <si>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</si>
  <si>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</si>
  <si>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</si>
  <si>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</si>
  <si>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</si>
  <si>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</si>
  <si>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</si>
  <si>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</si>
  <si>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</si>
  <si>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</si>
  <si>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</si>
  <si>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</si>
  <si>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</si>
  <si>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</si>
  <si>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</si>
  <si>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</si>
  <si>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</si>
  <si>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</si>
  <si>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</si>
  <si>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</si>
  <si>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</si>
  <si>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</si>
  <si>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</si>
  <si>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</si>
  <si>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</si>
  <si>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</si>
  <si>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</si>
  <si>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</si>
  <si>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</si>
  <si>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</si>
  <si>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</si>
  <si>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</si>
  <si>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</si>
  <si>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</si>
  <si>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</si>
  <si>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</si>
  <si>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</si>
  <si>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</si>
  <si>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</si>
  <si>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</si>
  <si>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</si>
  <si>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</si>
  <si>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</si>
  <si>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</si>
  <si>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</si>
  <si>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</si>
  <si>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</si>
  <si>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</si>
  <si>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</si>
  <si>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</si>
  <si>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</si>
  <si>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</si>
  <si>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</si>
  <si>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</si>
  <si>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</si>
  <si>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</si>
  <si>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</si>
  <si>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</si>
  <si>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</si>
  <si>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</si>
  <si>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</si>
  <si>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</si>
  <si>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</si>
  <si>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</si>
  <si>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</si>
  <si>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</si>
  <si>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</si>
  <si>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</si>
  <si>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</si>
  <si>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</si>
  <si>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</si>
  <si>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</si>
  <si>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</si>
  <si>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</si>
  <si>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</si>
  <si>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</si>
  <si>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</si>
  <si>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</si>
  <si>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</si>
  <si>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</si>
  <si>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</si>
  <si>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</si>
  <si>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</si>
  <si>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</si>
  <si>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</si>
  <si>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</si>
  <si>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</si>
  <si>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</si>
  <si>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</si>
  <si>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</si>
  <si>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</si>
  <si>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</si>
  <si>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</si>
  <si>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</si>
  <si>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</si>
  <si>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</si>
  <si>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</si>
  <si>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</si>
  <si>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</si>
  <si>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</si>
  <si>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</si>
  <si>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</si>
  <si>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</si>
  <si>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</si>
  <si>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</si>
  <si>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</si>
  <si>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</si>
  <si>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</si>
  <si>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</si>
  <si>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</si>
  <si>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</si>
  <si>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</si>
  <si>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</si>
  <si>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</si>
  <si>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</si>
  <si>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</si>
  <si>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</si>
  <si>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</si>
  <si>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</si>
  <si>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</si>
  <si>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</si>
  <si>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</si>
  <si>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</si>
  <si>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</si>
  <si>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</si>
  <si>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</si>
  <si>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</si>
  <si>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</si>
  <si>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</si>
  <si>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</si>
  <si>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</si>
  <si>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</si>
  <si>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</si>
  <si>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</si>
  <si>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</si>
  <si>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</si>
  <si>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</si>
  <si>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</si>
  <si>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</si>
  <si>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</si>
  <si>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</si>
  <si>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</si>
  <si>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</si>
  <si>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</si>
  <si>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</si>
  <si>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</si>
  <si>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</si>
  <si>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</si>
  <si>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</si>
  <si>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</si>
  <si>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</si>
  <si>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</si>
  <si>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</si>
  <si>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</si>
  <si>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</si>
  <si>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</si>
  <si>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</si>
  <si>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</si>
  <si>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</si>
  <si>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</si>
  <si>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</si>
  <si>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</si>
  <si>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</si>
  <si>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</si>
  <si>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</si>
  <si>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</si>
  <si>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</si>
  <si>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</si>
  <si>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</si>
  <si>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</si>
  <si>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</si>
  <si>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</si>
  <si>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</si>
  <si>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</si>
  <si>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</si>
  <si>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</si>
  <si>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</si>
  <si>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</si>
  <si>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</si>
  <si>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</si>
  <si>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</si>
  <si>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</si>
  <si>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</si>
  <si>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</si>
  <si>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</si>
  <si>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</si>
  <si>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</si>
  <si>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</si>
  <si>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</si>
  <si>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</si>
  <si>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</si>
  <si>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</si>
  <si>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</si>
  <si>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</si>
  <si>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</si>
  <si>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</si>
  <si>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</si>
  <si>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</si>
  <si>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</si>
  <si>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</si>
  <si>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</si>
  <si>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</si>
  <si>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</si>
  <si>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</si>
  <si>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</si>
  <si>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</si>
  <si>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</si>
  <si>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</si>
  <si>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</si>
  <si>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</si>
  <si>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</si>
  <si>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</si>
  <si>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</si>
  <si>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</si>
  <si>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</si>
  <si>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</si>
  <si>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</si>
  <si>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</si>
  <si>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</si>
  <si>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</si>
  <si>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</si>
  <si>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</si>
  <si>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</si>
  <si>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</si>
  <si>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</si>
  <si>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</si>
  <si>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</si>
  <si>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</si>
  <si>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</si>
  <si>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</si>
  <si>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</si>
  <si>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</si>
  <si>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</si>
  <si>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</si>
  <si>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</si>
  <si>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</si>
  <si>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</si>
  <si>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</si>
  <si>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</si>
  <si>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</si>
  <si>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</si>
  <si>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</si>
  <si>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</si>
  <si>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</si>
  <si>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</si>
  <si>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</si>
  <si>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</si>
  <si>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</si>
  <si>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</si>
  <si>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</si>
  <si>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</si>
  <si>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</si>
  <si>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</si>
  <si>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</si>
  <si>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</si>
  <si>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</si>
  <si>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</si>
  <si>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</si>
  <si>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</si>
  <si>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</si>
  <si>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</si>
  <si>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</si>
  <si>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</si>
  <si>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</si>
  <si>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</si>
  <si>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</si>
  <si>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</si>
  <si>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</si>
  <si>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</si>
  <si>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</si>
  <si>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</si>
  <si>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</si>
  <si>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</si>
  <si>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</si>
  <si>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</si>
  <si>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</si>
  <si>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</si>
  <si>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</si>
  <si>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</si>
  <si>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</si>
  <si>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</si>
  <si>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</si>
  <si>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</si>
  <si>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</si>
  <si>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</si>
  <si>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</si>
  <si>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</si>
  <si>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</si>
  <si>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</si>
  <si>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</si>
  <si>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</si>
  <si>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</si>
  <si>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</si>
  <si>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</si>
  <si>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</si>
  <si>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</si>
  <si>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</si>
  <si>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</si>
  <si>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</si>
  <si>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</si>
  <si>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</si>
  <si>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</si>
  <si>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</si>
  <si>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</si>
  <si>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</si>
  <si>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</si>
  <si>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</si>
  <si>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</si>
  <si>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</si>
  <si>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</si>
  <si>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</si>
  <si>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</si>
  <si>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</si>
  <si>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</si>
  <si>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</si>
  <si>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</si>
  <si>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</si>
  <si>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</si>
  <si>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</si>
  <si>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</si>
  <si>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</si>
  <si>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</si>
  <si>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</si>
  <si>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</si>
  <si>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</si>
  <si>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</si>
  <si>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</si>
  <si>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</si>
  <si>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</si>
  <si>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</si>
  <si>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</si>
  <si>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</si>
  <si>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</si>
  <si>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</si>
  <si>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</si>
  <si>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</si>
  <si>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</si>
  <si>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</si>
  <si>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</si>
  <si>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</si>
  <si>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</si>
  <si>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</si>
  <si>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</si>
  <si>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</si>
  <si>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</si>
  <si>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</si>
  <si>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</si>
  <si>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</si>
  <si>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</si>
  <si>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</si>
  <si>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</si>
  <si>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</si>
  <si>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</si>
  <si>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</si>
  <si>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</si>
  <si>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</si>
  <si>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</si>
  <si>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</si>
  <si>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</si>
  <si>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</si>
  <si>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</si>
  <si>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</si>
  <si>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</si>
  <si>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</si>
  <si>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</si>
  <si>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</si>
  <si>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</si>
  <si>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</si>
  <si>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</si>
  <si>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</si>
  <si>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</si>
  <si>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</si>
  <si>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</si>
  <si>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</si>
  <si>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</si>
  <si>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</si>
  <si>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</si>
  <si>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</si>
  <si>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</si>
  <si>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</si>
  <si>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</si>
  <si>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</si>
  <si>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</si>
  <si>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</si>
  <si>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</si>
  <si>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</si>
  <si>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</si>
  <si>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</si>
  <si>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</si>
  <si>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</si>
  <si>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</si>
  <si>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</si>
  <si>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</si>
  <si>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</si>
  <si>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</si>
  <si>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</si>
  <si>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</si>
  <si>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</si>
  <si>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</si>
  <si>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</si>
  <si>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</si>
  <si>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</si>
  <si>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</si>
  <si>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</si>
  <si>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</si>
  <si>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</si>
  <si>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</si>
  <si>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</si>
  <si>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</si>
  <si>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</si>
  <si>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</si>
  <si>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</si>
  <si>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</si>
  <si>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</si>
  <si>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</si>
  <si>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</si>
  <si>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</si>
  <si>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</si>
  <si>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</si>
  <si>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</si>
  <si>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</si>
  <si>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</si>
  <si>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</si>
  <si>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</si>
  <si>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</si>
  <si>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</si>
  <si>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</si>
  <si>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</si>
  <si>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</si>
  <si>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</si>
  <si>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</si>
  <si>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</si>
  <si>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</si>
  <si>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</si>
  <si>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</si>
  <si>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</si>
  <si>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</si>
  <si>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</si>
  <si>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</si>
  <si>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</si>
  <si>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</si>
  <si>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</si>
  <si>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</si>
  <si>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</si>
  <si>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</si>
  <si>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</si>
  <si>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</si>
  <si>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</si>
  <si>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</si>
  <si>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</si>
  <si>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</si>
  <si>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</si>
  <si>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</si>
  <si>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</si>
  <si>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</si>
  <si>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</si>
  <si>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</si>
  <si>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</si>
  <si>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</si>
  <si>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</si>
  <si>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</si>
  <si>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</si>
  <si>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</si>
  <si>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</si>
  <si>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</si>
  <si>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</si>
  <si>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</si>
  <si>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</si>
  <si>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</si>
  <si>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</si>
  <si>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</si>
  <si>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</si>
  <si>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</si>
  <si>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</si>
  <si>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</si>
  <si>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</si>
  <si>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</si>
  <si>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</si>
  <si>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</si>
  <si>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</si>
  <si>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</si>
  <si>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</si>
  <si>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</si>
  <si>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</si>
  <si>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</si>
  <si>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</si>
  <si>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</si>
  <si>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</si>
  <si>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</si>
  <si>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</si>
  <si>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</si>
  <si>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</si>
  <si>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</si>
  <si>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</si>
  <si>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</si>
  <si>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</si>
  <si>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</si>
  <si>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</si>
  <si>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</si>
  <si>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</si>
  <si>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</si>
  <si>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</si>
  <si>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</si>
  <si>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</si>
  <si>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</si>
  <si>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</si>
  <si>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</si>
  <si>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</si>
  <si>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</si>
  <si>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</si>
  <si>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</si>
  <si>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</si>
  <si>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</si>
  <si>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</si>
  <si>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</si>
  <si>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</si>
  <si>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</si>
  <si>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</si>
  <si>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</si>
  <si>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</si>
  <si>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</si>
  <si>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</si>
  <si>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</si>
  <si>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</si>
  <si>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</si>
  <si>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</si>
  <si>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</si>
  <si>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</si>
  <si>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</si>
  <si>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</si>
  <si>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</si>
  <si>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</si>
  <si>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</si>
  <si>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</si>
  <si>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</si>
  <si>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</si>
  <si>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</si>
  <si>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</si>
  <si>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</si>
  <si>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</si>
  <si>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</si>
  <si>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</si>
  <si>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</si>
  <si>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</si>
  <si>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</si>
  <si>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</si>
  <si>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</si>
  <si>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</si>
  <si>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</si>
  <si>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</si>
  <si>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</si>
  <si>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</si>
  <si>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</si>
  <si>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</si>
  <si>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</si>
  <si>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</si>
  <si>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</si>
  <si>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</si>
  <si>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</si>
  <si>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</si>
  <si>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</si>
  <si>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</si>
  <si>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</si>
  <si>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</si>
  <si>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</si>
  <si>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</si>
  <si>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</si>
  <si>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</si>
  <si>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</si>
  <si>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</si>
  <si>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</si>
  <si>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</si>
  <si>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</si>
  <si>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</si>
  <si>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</si>
  <si>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</si>
  <si>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</si>
  <si>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</si>
  <si>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</si>
  <si>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</si>
  <si>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</si>
  <si>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</si>
  <si>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</si>
  <si>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</si>
  <si>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</si>
  <si>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</si>
  <si>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</si>
  <si>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</si>
  <si>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</si>
  <si>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</si>
  <si>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</si>
  <si>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</si>
  <si>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</si>
  <si>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</si>
  <si>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</si>
  <si>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</si>
  <si>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</si>
  <si>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</si>
  <si>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</si>
  <si>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</si>
  <si>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</si>
  <si>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</si>
  <si>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</si>
  <si>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</si>
  <si>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</si>
  <si>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</si>
  <si>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</si>
  <si>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</si>
  <si>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</si>
  <si>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</si>
  <si>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</si>
  <si>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</si>
  <si>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</si>
  <si>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</si>
  <si>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</si>
  <si>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</si>
  <si>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</si>
  <si>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</si>
  <si>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</si>
  <si>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</si>
  <si>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</si>
  <si>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</si>
  <si>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</si>
  <si>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</si>
  <si>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</si>
  <si>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</si>
  <si>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</si>
  <si>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</si>
  <si>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</si>
  <si>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</si>
  <si>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</si>
  <si>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</si>
  <si>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</si>
  <si>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</si>
  <si>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</si>
  <si>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</si>
  <si>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</si>
  <si>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</si>
  <si>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</si>
  <si>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</si>
  <si>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</si>
  <si>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</si>
  <si>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</si>
  <si>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</si>
  <si>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</si>
  <si>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</si>
  <si>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</si>
  <si>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</si>
  <si>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</si>
  <si>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</si>
  <si>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</si>
  <si>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</si>
  <si>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</si>
  <si>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</si>
  <si>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</si>
  <si>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</si>
  <si>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</si>
  <si>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</si>
  <si>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</si>
  <si>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</si>
  <si>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</si>
  <si>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</si>
  <si>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</si>
  <si>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</si>
  <si>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</si>
  <si>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</si>
  <si>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</si>
  <si>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</si>
  <si>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</si>
  <si>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</si>
  <si>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</si>
  <si>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</si>
  <si>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</si>
  <si>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</si>
  <si>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</si>
  <si>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</si>
  <si>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</si>
  <si>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</si>
  <si>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</si>
  <si>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</si>
  <si>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</si>
  <si>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</si>
  <si>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</si>
  <si>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</si>
  <si>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</si>
  <si>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</si>
  <si>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</si>
  <si>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</si>
  <si>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</si>
  <si>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</si>
  <si>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</si>
  <si>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</si>
  <si>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</si>
  <si>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</si>
  <si>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</si>
  <si>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</si>
  <si>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</si>
  <si>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</si>
  <si>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</si>
  <si>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</si>
  <si>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</si>
  <si>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</si>
  <si>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</si>
  <si>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</si>
  <si>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</si>
  <si>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</si>
  <si>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</si>
  <si>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</si>
  <si>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</si>
  <si>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</si>
  <si>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</si>
  <si>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</si>
  <si>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</si>
  <si>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</si>
  <si>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</si>
  <si>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</si>
  <si>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</si>
  <si>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</si>
  <si>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</si>
  <si>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</si>
  <si>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</si>
  <si>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</si>
  <si>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</si>
  <si>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</si>
  <si>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</si>
  <si>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</si>
  <si>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</si>
  <si>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</si>
  <si>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</si>
  <si>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</si>
  <si>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</si>
  <si>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</si>
  <si>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</si>
  <si>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</si>
  <si>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</si>
  <si>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</si>
  <si>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</si>
  <si>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</si>
  <si>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</si>
  <si>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</si>
  <si>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</si>
  <si>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</si>
  <si>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</si>
  <si>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</si>
  <si>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</si>
  <si>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</si>
  <si>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</si>
  <si>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</si>
  <si>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</si>
  <si>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</si>
  <si>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</si>
  <si>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</si>
  <si>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</si>
  <si>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</si>
  <si>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</si>
  <si>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</si>
  <si>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</si>
  <si>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</si>
  <si>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</si>
  <si>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</si>
  <si>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</si>
  <si>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</si>
  <si>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</si>
  <si>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</si>
  <si>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</si>
  <si>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</si>
  <si>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</si>
  <si>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</si>
  <si>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</si>
  <si>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</si>
  <si>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</si>
  <si>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</si>
  <si>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</si>
  <si>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</si>
  <si>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</si>
  <si>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</si>
  <si>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</si>
  <si>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</si>
  <si>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</si>
  <si>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</si>
  <si>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</si>
  <si>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</si>
  <si>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</si>
  <si>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</si>
  <si>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</si>
  <si>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</si>
  <si>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</si>
  <si>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</si>
  <si>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</si>
  <si>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</si>
  <si>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</si>
  <si>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</si>
  <si>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</si>
  <si>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</si>
  <si>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</si>
  <si>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</si>
  <si>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</si>
  <si>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</si>
  <si>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</si>
  <si>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</si>
  <si>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</si>
  <si>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</si>
  <si>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</si>
  <si>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</si>
  <si>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</si>
  <si>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</si>
  <si>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</si>
  <si>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</si>
  <si>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</si>
  <si>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</si>
  <si>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</si>
  <si>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</si>
  <si>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</si>
  <si>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</si>
  <si>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</si>
  <si>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</si>
  <si>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</si>
  <si>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</si>
  <si>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</si>
  <si>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</si>
  <si>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</si>
  <si>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</si>
  <si>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</si>
  <si>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</si>
  <si>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</si>
  <si>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</si>
  <si>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</si>
  <si>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</si>
  <si>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</si>
  <si>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</si>
  <si>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</si>
  <si>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</si>
  <si>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</si>
  <si>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</si>
  <si>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</si>
  <si>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</si>
  <si>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</si>
  <si>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</si>
  <si>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</si>
  <si>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</si>
  <si>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</si>
  <si>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</si>
  <si>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</si>
  <si>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</si>
  <si>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</si>
  <si>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</si>
  <si>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</si>
  <si>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</si>
  <si>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</si>
  <si>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</si>
  <si>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</si>
  <si>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</si>
  <si>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</si>
  <si>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</si>
  <si>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</si>
  <si>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</si>
  <si>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</si>
  <si>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</si>
  <si>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</si>
  <si>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</si>
  <si>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</si>
  <si>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</si>
  <si>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</si>
  <si>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</si>
  <si>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</si>
  <si>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</si>
  <si>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</si>
  <si>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</si>
  <si>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</si>
  <si>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</si>
  <si>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</si>
  <si>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</si>
  <si>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</si>
  <si>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</si>
  <si>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</si>
  <si>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</si>
  <si>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</si>
  <si>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</si>
  <si>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</si>
  <si>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</si>
  <si>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</si>
  <si>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</si>
  <si>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</si>
  <si>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</si>
  <si>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</si>
  <si>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</si>
  <si>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</si>
  <si>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</si>
  <si>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</si>
  <si>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</si>
  <si>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</si>
  <si>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</si>
  <si>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</si>
  <si>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</si>
  <si>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</si>
  <si>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</si>
  <si>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</si>
  <si>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</si>
  <si>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</si>
  <si>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</si>
  <si>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</si>
  <si>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</si>
  <si>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</si>
  <si>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</si>
  <si>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</si>
  <si>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</si>
  <si>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</si>
  <si>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</si>
  <si>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</si>
  <si>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</si>
  <si>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</si>
  <si>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</si>
  <si>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</si>
  <si>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</si>
  <si>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</si>
  <si>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</si>
  <si>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</si>
  <si>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</si>
  <si>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</si>
  <si>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</si>
  <si>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</si>
  <si>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</si>
  <si>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</si>
  <si>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</si>
  <si>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</si>
  <si>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</si>
  <si>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</si>
  <si>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</si>
  <si>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</si>
  <si>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</si>
  <si>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</si>
  <si>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</si>
  <si>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</si>
  <si>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</si>
  <si>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</si>
  <si>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</si>
  <si>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</si>
  <si>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</si>
  <si>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</si>
  <si>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</si>
  <si>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</si>
  <si>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</si>
  <si>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</si>
  <si>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</si>
  <si>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</si>
  <si>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</si>
  <si>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</si>
  <si>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</si>
  <si>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</si>
  <si>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</si>
  <si>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</si>
  <si>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</si>
  <si>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</si>
  <si>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</si>
  <si>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</si>
  <si>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</si>
  <si>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</si>
  <si>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</si>
  <si>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</si>
  <si>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</si>
  <si>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</si>
  <si>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</si>
  <si>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</si>
  <si>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</si>
  <si>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</si>
  <si>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</si>
  <si>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</si>
  <si>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</si>
  <si>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</si>
  <si>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</si>
  <si>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</si>
  <si>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</si>
  <si>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</si>
  <si>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</si>
  <si>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</si>
  <si>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</si>
  <si>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</si>
  <si>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</si>
  <si>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</si>
  <si>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</si>
  <si>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</si>
  <si>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</si>
  <si>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</si>
  <si>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</si>
  <si>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</si>
  <si>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</si>
  <si>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</si>
  <si>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</si>
  <si>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</si>
  <si>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</si>
  <si>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</si>
  <si>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</si>
  <si>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</si>
  <si>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</si>
  <si>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</si>
  <si>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</si>
  <si>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</si>
  <si>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</si>
  <si>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</si>
  <si>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</si>
  <si>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</si>
  <si>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</si>
  <si>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</si>
  <si>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</si>
  <si>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</si>
  <si>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</si>
  <si>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</si>
  <si>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</si>
  <si>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</si>
  <si>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</si>
  <si>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</si>
  <si>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</si>
  <si>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</si>
  <si>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</si>
  <si>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</si>
  <si>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</si>
  <si>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</si>
  <si>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</si>
  <si>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</si>
  <si>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</si>
  <si>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</si>
  <si>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</si>
  <si>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</si>
  <si>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</si>
  <si>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</si>
  <si>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</si>
  <si>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</si>
  <si>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</si>
  <si>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</si>
  <si>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</si>
  <si>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</si>
  <si>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</si>
  <si>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</si>
  <si>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</si>
  <si>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</si>
  <si>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</si>
  <si>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</si>
  <si>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</si>
  <si>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</si>
  <si>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</si>
  <si>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</si>
  <si>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</si>
  <si>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</si>
  <si>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</si>
  <si>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</si>
  <si>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</si>
  <si>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</si>
  <si>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</si>
  <si>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</si>
  <si>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</si>
  <si>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</si>
  <si>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</si>
  <si>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</si>
  <si>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</si>
  <si>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</si>
  <si>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</si>
  <si>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</si>
  <si>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</si>
  <si>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</si>
  <si>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</si>
  <si>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</si>
  <si>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</si>
  <si>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</si>
  <si>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</si>
  <si>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</si>
  <si>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</si>
  <si>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</si>
  <si>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</si>
  <si>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</si>
  <si>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</si>
  <si>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</si>
  <si>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</si>
  <si>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</si>
  <si>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</si>
  <si>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</si>
  <si>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</si>
  <si>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</si>
  <si>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</si>
  <si>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</si>
  <si>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</si>
  <si>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</si>
  <si>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</si>
  <si>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</si>
  <si>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</si>
  <si>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</si>
  <si>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</si>
  <si>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</si>
  <si>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</si>
  <si>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</si>
  <si>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</si>
  <si>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</si>
  <si>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</si>
  <si>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</si>
  <si>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</si>
  <si>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</si>
  <si>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</si>
  <si>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</si>
  <si>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</si>
  <si>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</si>
  <si>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</si>
  <si>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</si>
  <si>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</si>
  <si>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</si>
  <si>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</si>
  <si>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</si>
  <si>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</si>
  <si>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</si>
  <si>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</si>
  <si>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</si>
  <si>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</si>
  <si>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</si>
  <si>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</si>
  <si>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</si>
  <si>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</si>
  <si>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</si>
  <si>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</si>
  <si>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</si>
  <si>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</si>
  <si>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</si>
  <si>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</si>
  <si>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</si>
  <si>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</si>
  <si>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</si>
  <si>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</si>
  <si>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</si>
  <si>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</si>
  <si>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</si>
  <si>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</si>
  <si>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</si>
  <si>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</si>
  <si>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</si>
  <si>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</si>
  <si>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</si>
  <si>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</si>
  <si>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</si>
  <si>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</si>
  <si>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</si>
  <si>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</si>
  <si>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</si>
  <si>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</si>
  <si>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</si>
  <si>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</si>
  <si>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</si>
  <si>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</si>
  <si>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</si>
  <si>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</si>
  <si>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</si>
  <si>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</si>
  <si>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</si>
  <si>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</si>
  <si>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</si>
  <si>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</si>
  <si>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</si>
  <si>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</si>
  <si>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</si>
  <si>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</si>
  <si>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</si>
  <si>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</si>
  <si>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</si>
  <si>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</si>
  <si>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</si>
  <si>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</si>
  <si>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</si>
  <si>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</si>
  <si>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</si>
  <si>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</si>
  <si>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</si>
  <si>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</si>
  <si>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</si>
  <si>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</si>
  <si>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</si>
  <si>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</si>
  <si>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</si>
  <si>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</si>
  <si>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</si>
  <si>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</si>
  <si>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</si>
  <si>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</si>
  <si>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</si>
  <si>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</si>
  <si>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</si>
  <si>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</si>
  <si>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</si>
  <si>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</si>
  <si>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</si>
  <si>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</si>
  <si>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</si>
  <si>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</si>
  <si>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</si>
  <si>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</si>
  <si>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</si>
  <si>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</si>
  <si>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</si>
  <si>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</si>
  <si>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</si>
  <si>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</si>
  <si>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</si>
  <si>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</si>
  <si>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</si>
  <si>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</si>
  <si>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</si>
  <si>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</si>
  <si>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</si>
  <si>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</si>
  <si>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</si>
  <si>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</si>
  <si>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</si>
  <si>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</si>
  <si>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</si>
  <si>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</si>
  <si>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</si>
  <si>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</si>
  <si>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</si>
  <si>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</si>
  <si>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</si>
  <si>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</si>
  <si>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</si>
  <si>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</si>
  <si>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</si>
  <si>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</si>
  <si>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</si>
  <si>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</si>
  <si>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</si>
  <si>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</si>
  <si>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</si>
  <si>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</si>
  <si>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</si>
  <si>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</si>
  <si>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</si>
  <si>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</si>
  <si>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</si>
  <si>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</si>
  <si>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</si>
  <si>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</si>
  <si>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</si>
  <si>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</si>
  <si>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</si>
  <si>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</si>
  <si>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</si>
  <si>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</si>
  <si>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</si>
  <si>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</si>
  <si>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</si>
  <si>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</si>
  <si>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</si>
  <si>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</si>
  <si>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</si>
  <si>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</si>
  <si>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</si>
  <si>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</si>
  <si>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</si>
  <si>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</si>
  <si>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</si>
  <si>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</si>
  <si>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</si>
  <si>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</si>
  <si>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</si>
  <si>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</si>
  <si>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</si>
  <si>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</si>
  <si>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</si>
  <si>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</si>
  <si>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</si>
  <si>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</si>
  <si>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</si>
  <si>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</si>
  <si>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</si>
  <si>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</si>
  <si>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</si>
  <si>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</si>
  <si>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</si>
  <si>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</si>
  <si>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</si>
  <si>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</si>
  <si>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</si>
  <si>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</si>
  <si>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</si>
  <si>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</si>
  <si>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</si>
  <si>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</si>
  <si>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</si>
  <si>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</si>
  <si>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</si>
  <si>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</si>
  <si>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</si>
  <si>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</si>
  <si>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</si>
  <si>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</si>
  <si>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</si>
  <si>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</si>
  <si>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</si>
  <si>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</si>
  <si>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</si>
  <si>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</si>
  <si>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</si>
  <si>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</si>
  <si>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</si>
  <si>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</si>
  <si>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</si>
  <si>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</si>
  <si>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</si>
  <si>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</si>
  <si>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</si>
  <si>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</si>
  <si>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</si>
  <si>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</si>
  <si>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</si>
  <si>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</si>
  <si>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</si>
  <si>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</si>
  <si>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</si>
  <si>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</si>
  <si>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</si>
  <si>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</si>
  <si>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</si>
  <si>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</si>
  <si>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</si>
  <si>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</si>
  <si>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</si>
  <si>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</si>
  <si>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</si>
  <si>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</si>
  <si>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</si>
  <si>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</si>
  <si>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</si>
  <si>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</si>
  <si>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</si>
  <si>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</si>
  <si>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</si>
  <si>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</si>
  <si>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</si>
  <si>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</si>
  <si>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</si>
  <si>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</si>
  <si>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</si>
  <si>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</si>
  <si>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</si>
  <si>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</si>
  <si>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</si>
  <si>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</si>
  <si>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</si>
  <si>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</si>
  <si>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</si>
  <si>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</si>
  <si>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</si>
  <si>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</si>
  <si>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</si>
  <si>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</si>
  <si>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</si>
  <si>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</si>
  <si>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</si>
  <si>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</si>
  <si>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</si>
  <si>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</si>
  <si>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</si>
  <si>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</si>
  <si>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</si>
  <si>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</si>
  <si>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</si>
  <si>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</si>
  <si>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</si>
  <si>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</si>
  <si>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</si>
  <si>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</si>
  <si>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</si>
  <si>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</si>
  <si>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</si>
  <si>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</si>
  <si>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</si>
  <si>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</si>
  <si>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</si>
  <si>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</si>
  <si>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</si>
  <si>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</si>
  <si>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</si>
  <si>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</si>
  <si>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</si>
  <si>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</si>
  <si>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</si>
  <si>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</si>
  <si>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</si>
  <si>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</si>
  <si>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</si>
  <si>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</si>
  <si>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</si>
  <si>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</si>
  <si>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</si>
  <si>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</si>
  <si>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</si>
  <si>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</si>
  <si>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</si>
  <si>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</si>
  <si>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</si>
  <si>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</si>
  <si>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</si>
  <si>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</si>
  <si>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</si>
  <si>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</si>
  <si>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</si>
  <si>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</si>
  <si>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</si>
  <si>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</si>
  <si>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</si>
  <si>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</si>
  <si>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</si>
  <si>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</si>
  <si>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</si>
  <si>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</si>
  <si>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</si>
  <si>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</si>
  <si>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</si>
  <si>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</si>
  <si>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</si>
  <si>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</si>
  <si>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</si>
  <si>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</si>
  <si>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</si>
  <si>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</si>
  <si>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</si>
  <si>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</si>
  <si>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</si>
  <si>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</si>
  <si>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</si>
  <si>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</si>
  <si>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</si>
  <si>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</si>
  <si>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</si>
  <si>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</si>
  <si>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</si>
  <si>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</si>
  <si>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</si>
  <si>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</si>
  <si>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</si>
  <si>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</si>
  <si>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</si>
  <si>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</si>
  <si>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</si>
  <si>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</si>
  <si>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</si>
  <si>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</si>
  <si>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</si>
  <si>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</si>
  <si>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</si>
  <si>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</si>
  <si>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</si>
  <si>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</si>
  <si>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</si>
  <si>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</si>
  <si>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</si>
  <si>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</si>
  <si>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</si>
  <si>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</si>
  <si>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</si>
  <si>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</si>
  <si>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</si>
  <si>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</si>
  <si>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</si>
  <si>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</si>
  <si>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</si>
  <si>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</si>
  <si>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</si>
  <si>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</si>
  <si>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</si>
  <si>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</si>
  <si>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</si>
  <si>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</si>
  <si>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</si>
  <si>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</si>
  <si>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</si>
  <si>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</si>
  <si>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</si>
  <si>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</si>
  <si>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</si>
  <si>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</si>
  <si>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</si>
  <si>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</si>
  <si>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</si>
  <si>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</si>
  <si>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</si>
  <si>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</si>
  <si>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</si>
  <si>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</si>
  <si>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</si>
  <si>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</si>
  <si>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</si>
  <si>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</si>
  <si>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</si>
  <si>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</si>
  <si>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</si>
  <si>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</si>
  <si>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</si>
  <si>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</si>
  <si>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</si>
  <si>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</si>
  <si>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</si>
  <si>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</si>
  <si>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</si>
  <si>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</si>
  <si>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</si>
  <si>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</si>
  <si>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</si>
  <si>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</si>
  <si>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</si>
  <si>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</si>
  <si>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</si>
  <si>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</si>
  <si>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</si>
  <si>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</si>
  <si>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</si>
  <si>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</si>
  <si>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</si>
  <si>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</si>
  <si>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</si>
  <si>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</si>
  <si>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</si>
  <si>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</si>
  <si>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</si>
  <si>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</si>
  <si>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</si>
  <si>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</si>
  <si>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</si>
  <si>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</si>
  <si>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</si>
  <si>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</si>
  <si>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</si>
  <si>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</si>
  <si>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</si>
  <si>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</si>
  <si>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</si>
  <si>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</si>
  <si>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</si>
  <si>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</si>
  <si>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</si>
  <si>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</si>
  <si>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</si>
  <si>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</si>
  <si>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</si>
  <si>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</si>
  <si>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</si>
  <si>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</si>
  <si>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</si>
  <si>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</si>
  <si>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</si>
  <si>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</si>
  <si>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</si>
  <si>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</si>
  <si>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</si>
  <si>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</si>
  <si>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</si>
  <si>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</si>
  <si>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</si>
  <si>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</si>
  <si>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</si>
  <si>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</si>
  <si>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</si>
  <si>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</si>
  <si>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</si>
  <si>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</si>
  <si>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</si>
  <si>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</si>
  <si>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</si>
  <si>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</si>
  <si>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</si>
  <si>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</si>
  <si>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</si>
  <si>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</si>
  <si>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</si>
  <si>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</si>
  <si>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</si>
  <si>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</si>
  <si>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</si>
  <si>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</si>
  <si>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</si>
  <si>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</si>
  <si>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</si>
  <si>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</si>
  <si>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</si>
  <si>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</si>
  <si>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</si>
  <si>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</si>
  <si>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</si>
  <si>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</si>
  <si>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</si>
  <si>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</si>
  <si>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</si>
  <si>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</si>
  <si>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</si>
  <si>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</si>
  <si>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</si>
  <si>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</si>
  <si>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</si>
  <si>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</si>
  <si>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</si>
  <si>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</si>
  <si>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</si>
  <si>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</si>
  <si>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</si>
  <si>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</si>
  <si>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</si>
  <si>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</si>
  <si>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</si>
  <si>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</si>
  <si>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</si>
  <si>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</si>
  <si>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</si>
  <si>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</si>
  <si>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</si>
  <si>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</si>
  <si>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</si>
  <si>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</si>
  <si>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</si>
  <si>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</si>
  <si>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</si>
  <si>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</si>
  <si>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</si>
  <si>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</si>
  <si>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</si>
  <si>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</si>
  <si>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</si>
  <si>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</si>
  <si>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</si>
  <si>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</si>
  <si>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</si>
  <si>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</si>
  <si>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</si>
  <si>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</si>
  <si>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</si>
  <si>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</si>
  <si>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</si>
  <si>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</si>
  <si>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</si>
  <si>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</si>
  <si>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</si>
  <si>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</si>
  <si>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</si>
  <si>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</si>
  <si>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</si>
  <si>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</si>
  <si>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</si>
  <si>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</si>
  <si>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</si>
  <si>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</si>
  <si>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</si>
  <si>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</si>
  <si>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</si>
  <si>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</si>
  <si>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</si>
  <si>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</si>
  <si>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</si>
  <si>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</si>
  <si>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</si>
  <si>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</si>
  <si>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</si>
  <si>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</si>
  <si>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</si>
  <si>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</si>
  <si>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</si>
  <si>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</si>
  <si>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</si>
  <si>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</si>
  <si>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</si>
  <si>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</si>
  <si>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</si>
  <si>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</si>
  <si>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</si>
  <si>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</si>
  <si>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</si>
  <si>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</si>
  <si>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</si>
  <si>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</si>
  <si>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</si>
  <si>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</si>
  <si>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</si>
  <si>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</si>
  <si>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</si>
  <si>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</si>
  <si>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</si>
  <si>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</si>
  <si>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</si>
  <si>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</si>
  <si>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</si>
  <si>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</si>
  <si>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</si>
  <si>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</si>
  <si>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</si>
  <si>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</si>
  <si>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</si>
  <si>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</si>
  <si>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</si>
  <si>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</si>
  <si>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</si>
  <si>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</si>
  <si>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</si>
  <si>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</si>
  <si>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</si>
  <si>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</si>
  <si>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</si>
  <si>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</si>
  <si>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</si>
  <si>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</si>
  <si>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</si>
  <si>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</si>
  <si>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</si>
  <si>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</si>
  <si>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</si>
  <si>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</si>
  <si>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</si>
  <si>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</si>
  <si>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</si>
  <si>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</si>
  <si>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</si>
  <si>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</si>
  <si>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</si>
  <si>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</si>
  <si>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</si>
  <si>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</si>
  <si>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</si>
  <si>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</si>
  <si>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</si>
  <si>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</si>
  <si>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</si>
  <si>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</si>
  <si>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</si>
  <si>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</si>
  <si>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</si>
  <si>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</si>
  <si>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</si>
  <si>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</si>
  <si>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</si>
  <si>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</si>
  <si>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</si>
  <si>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</si>
  <si>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</si>
  <si>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</si>
  <si>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</si>
  <si>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</si>
  <si>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</si>
  <si>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</si>
  <si>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</si>
  <si>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</si>
  <si>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</si>
  <si>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</si>
  <si>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</si>
  <si>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</si>
  <si>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</si>
  <si>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</si>
  <si>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</si>
  <si>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</si>
  <si>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</si>
  <si>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</si>
  <si>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</si>
  <si>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</si>
  <si>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</si>
  <si>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</si>
  <si>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</si>
  <si>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</si>
  <si>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</si>
  <si>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</si>
  <si>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</si>
  <si>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</si>
  <si>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</si>
  <si>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</si>
  <si>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</si>
  <si>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</si>
  <si>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</si>
  <si>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</si>
  <si>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</si>
  <si>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</si>
  <si>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</si>
  <si>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</si>
  <si>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</si>
  <si>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</si>
  <si>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</si>
  <si>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</si>
  <si>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</si>
  <si>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</si>
  <si>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</si>
  <si>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</si>
  <si>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</si>
  <si>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</si>
  <si>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</si>
  <si>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</si>
  <si>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</si>
  <si>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</si>
  <si>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</si>
  <si>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</si>
  <si>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</si>
  <si>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</si>
  <si>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</si>
  <si>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</si>
  <si>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</si>
  <si>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</si>
  <si>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</si>
  <si>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</si>
  <si>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</si>
  <si>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</si>
  <si>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</si>
  <si>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</si>
  <si>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</si>
  <si>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</si>
  <si>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</si>
  <si>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</si>
  <si>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</si>
  <si>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</si>
  <si>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</si>
  <si>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</si>
  <si>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</si>
  <si>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</si>
  <si>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</si>
  <si>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</si>
  <si>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</si>
  <si>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</si>
  <si>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</si>
  <si>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</si>
  <si>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</si>
  <si>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</si>
  <si>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</si>
  <si>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</si>
  <si>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</si>
  <si>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</si>
  <si>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</si>
  <si>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</si>
  <si>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</si>
  <si>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</si>
  <si>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</si>
  <si>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</si>
  <si>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</si>
  <si>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</si>
  <si>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</si>
  <si>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</si>
  <si>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</si>
  <si>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</si>
  <si>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</si>
  <si>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</si>
  <si>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</si>
  <si>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</si>
  <si>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</si>
  <si>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</si>
  <si>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</si>
  <si>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</si>
  <si>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</si>
  <si>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</si>
  <si>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</si>
  <si>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</si>
  <si>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</si>
  <si>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</si>
  <si>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</si>
  <si>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</si>
  <si>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</si>
  <si>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</si>
  <si>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</si>
  <si>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</si>
  <si>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</si>
  <si>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</si>
  <si>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</si>
  <si>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</si>
  <si>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</si>
  <si>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</si>
  <si>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</si>
  <si>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</si>
  <si>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</si>
  <si>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</si>
  <si>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</si>
  <si>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</si>
  <si>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</si>
  <si>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</si>
  <si>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</si>
  <si>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</si>
  <si>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</si>
  <si>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</si>
  <si>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</si>
  <si>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</si>
  <si>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</si>
  <si>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</si>
  <si>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</si>
  <si>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</si>
  <si>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</si>
  <si>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</si>
  <si>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</si>
  <si>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</si>
  <si>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</si>
  <si>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</si>
  <si>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</si>
  <si>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</si>
  <si>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</si>
  <si>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</si>
  <si>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</si>
  <si>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</si>
  <si>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</si>
  <si>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</si>
  <si>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</si>
  <si>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</si>
  <si>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</si>
  <si>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</si>
  <si>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</si>
  <si>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</si>
  <si>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</si>
  <si>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</si>
  <si>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</si>
  <si>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</si>
  <si>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</si>
  <si>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</si>
  <si>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</si>
  <si>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</si>
  <si>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</si>
  <si>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</si>
  <si>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</si>
  <si>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</si>
  <si>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</si>
  <si>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</si>
  <si>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</si>
  <si>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</si>
  <si>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</si>
  <si>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</si>
  <si>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</si>
  <si>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</si>
  <si>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</si>
  <si>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</si>
  <si>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</si>
  <si>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</si>
  <si>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</si>
  <si>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</si>
  <si>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</si>
  <si>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</si>
  <si>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</si>
  <si>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</si>
  <si>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</si>
  <si>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</si>
  <si>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</si>
  <si>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</si>
  <si>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</si>
  <si>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</si>
  <si>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</si>
  <si>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</si>
  <si>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</si>
  <si>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</si>
  <si>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</si>
  <si>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</si>
  <si>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</si>
  <si>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</si>
  <si>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</si>
  <si>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</si>
  <si>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</si>
  <si>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</si>
  <si>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</si>
  <si>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</si>
  <si>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</si>
  <si>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</si>
  <si>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</si>
  <si>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</si>
  <si>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</si>
  <si>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</si>
  <si>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</si>
  <si>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</si>
  <si>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</si>
  <si>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</si>
  <si>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</si>
  <si>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</si>
  <si>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</si>
  <si>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</si>
  <si>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</si>
  <si>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</si>
  <si>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</si>
  <si>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</si>
  <si>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</si>
  <si>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</si>
  <si>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</si>
  <si>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</si>
  <si>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</si>
  <si>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</si>
  <si>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</si>
  <si>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</si>
  <si>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</si>
  <si>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</si>
  <si>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</si>
  <si>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</si>
  <si>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</si>
  <si>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</si>
  <si>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</si>
  <si>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</si>
  <si>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</si>
  <si>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</si>
  <si>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</si>
  <si>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</si>
  <si>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</si>
  <si>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</si>
  <si>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</si>
  <si>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</si>
  <si>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</si>
  <si>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</si>
  <si>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</si>
  <si>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</si>
  <si>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</si>
  <si>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</si>
  <si>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</si>
  <si>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</si>
  <si>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</si>
  <si>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</si>
  <si>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</si>
  <si>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</si>
  <si>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</si>
  <si>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</si>
  <si>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</si>
  <si>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</si>
  <si>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</si>
  <si>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</si>
  <si>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</si>
  <si>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</si>
  <si>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</si>
  <si>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</si>
  <si>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</si>
  <si>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</si>
  <si>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</si>
  <si>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</si>
  <si>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</si>
  <si>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</si>
  <si>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</si>
  <si>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</si>
  <si>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</si>
  <si>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</si>
  <si>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</si>
  <si>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</si>
  <si>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</si>
  <si>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</si>
  <si>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</si>
  <si>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</si>
  <si>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</si>
  <si>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</si>
  <si>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</si>
  <si>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</si>
  <si>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</si>
  <si>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</si>
  <si>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</si>
  <si>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</si>
  <si>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</si>
  <si>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</si>
  <si>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</si>
  <si>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</si>
  <si>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</si>
  <si>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</si>
  <si>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</si>
  <si>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</si>
  <si>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</si>
  <si>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</si>
  <si>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</si>
  <si>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</si>
  <si>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</si>
  <si>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</si>
  <si>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</si>
  <si>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</si>
  <si>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</si>
  <si>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</si>
  <si>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</si>
  <si>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</si>
  <si>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</si>
  <si>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</si>
  <si>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</si>
  <si>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</si>
  <si>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</si>
  <si>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</si>
  <si>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</si>
  <si>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</si>
  <si>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</si>
  <si>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</si>
  <si>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</si>
  <si>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</si>
  <si>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</si>
  <si>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</si>
  <si>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</si>
  <si>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</si>
  <si>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</si>
  <si>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</si>
  <si>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</si>
  <si>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</si>
  <si>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</si>
  <si>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</si>
  <si>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</si>
  <si>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</si>
  <si>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</si>
  <si>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</si>
  <si>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</si>
  <si>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</si>
  <si>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</si>
  <si>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</si>
  <si>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</si>
  <si>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</si>
  <si>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</si>
  <si>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</si>
  <si>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</si>
  <si>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</si>
  <si>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</si>
  <si>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</si>
  <si>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</si>
  <si>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</si>
  <si>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</si>
  <si>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</si>
  <si>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</si>
  <si>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</si>
  <si>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</si>
  <si>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</si>
  <si>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</si>
  <si>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</si>
  <si>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</si>
  <si>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</si>
  <si>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</si>
  <si>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</si>
  <si>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</si>
  <si>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</si>
  <si>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</si>
  <si>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</si>
  <si>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</si>
  <si>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</si>
  <si>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</si>
  <si>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</si>
  <si>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</si>
  <si>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</si>
  <si>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</si>
  <si>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</si>
  <si>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</si>
  <si>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</si>
  <si>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</si>
  <si>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</si>
  <si>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</si>
  <si>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</si>
  <si>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</si>
  <si>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</si>
  <si>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</si>
  <si>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</si>
  <si>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</si>
  <si>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</si>
  <si>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</si>
  <si>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</si>
  <si>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</si>
  <si>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</si>
  <si>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</si>
  <si>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</si>
  <si>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</si>
  <si>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</si>
  <si>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</si>
  <si>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</si>
  <si>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</si>
  <si>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</si>
  <si>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</si>
  <si>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</si>
  <si>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</si>
  <si>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</si>
  <si>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</si>
  <si>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</si>
  <si>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</si>
  <si>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</si>
  <si>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</si>
  <si>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</si>
  <si>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</si>
  <si>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</si>
  <si>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</si>
  <si>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</si>
  <si>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</si>
  <si>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</si>
  <si>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</si>
  <si>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</si>
  <si>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</si>
  <si>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</si>
  <si>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</si>
  <si>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</si>
  <si>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</si>
  <si>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</si>
  <si>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</si>
  <si>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</si>
  <si>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</si>
  <si>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</si>
  <si>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</si>
  <si>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</si>
  <si>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</si>
  <si>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</si>
  <si>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</si>
  <si>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</si>
  <si>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</si>
  <si>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</si>
  <si>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</si>
  <si>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</si>
  <si>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</si>
  <si>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</si>
  <si>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</si>
  <si>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</si>
  <si>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</si>
  <si>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</si>
  <si>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</si>
  <si>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</si>
  <si>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</si>
  <si>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</si>
  <si>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</si>
  <si>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</si>
  <si>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</si>
  <si>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</si>
  <si>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</si>
  <si>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</si>
  <si>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</si>
  <si>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</si>
  <si>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</si>
  <si>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</si>
  <si>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</si>
  <si>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</si>
  <si>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</si>
  <si>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</si>
  <si>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</si>
  <si>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</si>
  <si>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</si>
  <si>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</si>
  <si>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</si>
  <si>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</si>
  <si>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</si>
  <si>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</si>
  <si>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</si>
  <si>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</si>
  <si>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</si>
  <si>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</si>
  <si>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</si>
  <si>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</si>
  <si>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</si>
  <si>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</si>
  <si>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</si>
  <si>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</si>
  <si>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</si>
  <si>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</si>
  <si>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</si>
  <si>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</si>
  <si>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</si>
  <si>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</si>
  <si>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</si>
  <si>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</si>
  <si>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</si>
  <si>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</si>
  <si>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</si>
  <si>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</si>
  <si>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</si>
  <si>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</si>
  <si>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</si>
  <si>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</si>
  <si>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</si>
  <si>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</si>
  <si>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</si>
  <si>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</si>
  <si>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</si>
  <si>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</si>
  <si>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</si>
  <si>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</si>
  <si>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</si>
  <si>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</si>
  <si>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</si>
  <si>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</si>
  <si>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</si>
  <si>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</si>
  <si>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</si>
  <si>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</si>
  <si>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</si>
  <si>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</si>
  <si>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</si>
  <si>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</si>
  <si>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</si>
  <si>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</si>
  <si>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</si>
  <si>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</si>
  <si>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</si>
  <si>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</si>
  <si>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</si>
  <si>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</si>
  <si>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</si>
  <si>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</si>
  <si>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</si>
  <si>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</si>
  <si>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</si>
  <si>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</si>
  <si>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</si>
  <si>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</si>
  <si>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</si>
  <si>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</si>
  <si>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</si>
  <si>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</si>
  <si>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</si>
  <si>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</si>
  <si>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</si>
  <si>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</si>
  <si>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</si>
  <si>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</si>
  <si>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</si>
  <si>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</si>
  <si>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</si>
  <si>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</si>
  <si>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</si>
  <si>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</si>
  <si>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</si>
  <si>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</si>
  <si>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</si>
  <si>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</si>
  <si>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</si>
  <si>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</si>
  <si>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</si>
  <si>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</si>
  <si>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</si>
  <si>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</si>
  <si>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</si>
  <si>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</si>
  <si>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</si>
  <si>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</si>
  <si>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</si>
  <si>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</si>
  <si>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</si>
  <si>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</si>
  <si>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</si>
  <si>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</si>
  <si>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</si>
  <si>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</si>
  <si>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</si>
  <si>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</si>
  <si>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</si>
  <si>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</si>
  <si>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</si>
  <si>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</si>
  <si>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</si>
  <si>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</si>
  <si>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</si>
  <si>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</si>
  <si>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</si>
  <si>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</si>
  <si>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</si>
  <si>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</si>
  <si>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</si>
  <si>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</si>
  <si>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</si>
  <si>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</si>
  <si>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</si>
  <si>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</si>
  <si>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</si>
  <si>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</si>
  <si>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</si>
  <si>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</si>
  <si>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</si>
  <si>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</si>
  <si>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</si>
  <si>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</si>
  <si>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</si>
  <si>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</si>
  <si>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</si>
  <si>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</si>
  <si>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</si>
  <si>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</si>
  <si>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</si>
  <si>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</si>
  <si>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</si>
  <si>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</si>
  <si>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</si>
  <si>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</si>
  <si>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</si>
  <si>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</si>
  <si>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</si>
  <si>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</si>
  <si>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</si>
  <si>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</si>
  <si>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</si>
  <si>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</si>
  <si>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</si>
  <si>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</si>
  <si>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</si>
  <si>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</si>
  <si>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</si>
  <si>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</si>
  <si>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</si>
  <si>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</si>
  <si>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</si>
  <si>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</si>
  <si>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</si>
  <si>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</si>
  <si>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</si>
  <si>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</si>
  <si>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</si>
  <si>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</si>
  <si>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</si>
  <si>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</si>
  <si>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</si>
  <si>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</si>
  <si>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</si>
  <si>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</si>
  <si>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</si>
  <si>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</si>
  <si>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</si>
  <si>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</si>
  <si>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</si>
  <si>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</si>
  <si>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</si>
  <si>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</si>
  <si>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</si>
  <si>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</si>
  <si>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</si>
  <si>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</si>
  <si>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</si>
  <si>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</si>
  <si>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</si>
  <si>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</si>
  <si>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</si>
  <si>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</si>
  <si>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</si>
  <si>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</si>
  <si>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</si>
  <si>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</si>
  <si>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</si>
  <si>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</si>
  <si>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</si>
  <si>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</si>
  <si>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</si>
  <si>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</si>
  <si>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</si>
  <si>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</si>
  <si>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</si>
  <si>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</si>
  <si>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</si>
  <si>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</si>
  <si>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</si>
  <si>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</si>
  <si>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</si>
  <si>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</si>
  <si>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</si>
  <si>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</si>
  <si>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</si>
  <si>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</si>
  <si>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</si>
  <si>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</si>
  <si>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</si>
  <si>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</si>
  <si>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</si>
  <si>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</si>
  <si>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</si>
  <si>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</si>
  <si>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</si>
  <si>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</si>
  <si>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</si>
  <si>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</si>
  <si>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</si>
  <si>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</si>
  <si>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</si>
  <si>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</si>
  <si>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</si>
  <si>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</si>
  <si>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</si>
  <si>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</si>
  <si>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</si>
  <si>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</si>
  <si>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</si>
  <si>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</si>
  <si>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</si>
  <si>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</si>
  <si>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</si>
  <si>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</si>
  <si>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</si>
  <si>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</si>
  <si>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</si>
  <si>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</si>
  <si>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</si>
  <si>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</si>
  <si>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</si>
  <si>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</si>
  <si>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</si>
  <si>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</si>
  <si>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</si>
  <si>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</si>
  <si>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</si>
  <si>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</si>
  <si>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</si>
  <si>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</si>
  <si>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</si>
  <si>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</si>
  <si>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</si>
  <si>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</si>
  <si>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</si>
  <si>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</si>
  <si>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</si>
  <si>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</si>
  <si>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</si>
  <si>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</si>
  <si>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</si>
  <si>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</si>
  <si>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</si>
  <si>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</si>
  <si>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</si>
  <si>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</si>
  <si>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</si>
  <si>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</si>
  <si>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</si>
  <si>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</si>
  <si>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</si>
  <si>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</si>
  <si>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</si>
  <si>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</si>
  <si>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</si>
  <si>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</si>
  <si>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</si>
  <si>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</si>
  <si>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</si>
  <si>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</si>
  <si>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</si>
  <si>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</si>
  <si>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</si>
  <si>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</si>
  <si>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</si>
  <si>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</si>
  <si>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</si>
  <si>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</si>
  <si>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</si>
  <si>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</si>
  <si>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</si>
  <si>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</si>
  <si>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</si>
  <si>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</si>
  <si>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</si>
  <si>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</si>
  <si>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</si>
  <si>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</si>
  <si>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</si>
  <si>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</si>
  <si>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</si>
  <si>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</si>
  <si>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</si>
  <si>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</si>
  <si>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</si>
  <si>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</si>
  <si>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</si>
  <si>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</si>
  <si>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</si>
  <si>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</si>
  <si>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</si>
  <si>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</si>
  <si>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</si>
  <si>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</si>
  <si>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</si>
  <si>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</si>
  <si>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</si>
  <si>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</si>
  <si>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</si>
  <si>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</si>
  <si>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</si>
  <si>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</si>
  <si>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</si>
  <si>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</si>
  <si>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</si>
  <si>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</si>
  <si>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</si>
  <si>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</si>
  <si>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</si>
  <si>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</si>
  <si>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</si>
  <si>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</si>
  <si>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</si>
  <si>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</si>
  <si>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</si>
  <si>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</si>
  <si>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</si>
  <si>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</si>
  <si>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</si>
  <si>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</si>
  <si>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</si>
  <si>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</si>
  <si>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</si>
  <si>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</si>
  <si>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</si>
  <si>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</si>
  <si>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</si>
  <si>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</si>
  <si>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</si>
  <si>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</si>
  <si>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</si>
  <si>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</si>
  <si>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</si>
  <si>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</si>
  <si>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</si>
  <si>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</si>
  <si>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</si>
  <si>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</si>
  <si>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</si>
  <si>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</si>
  <si>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</si>
  <si>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</si>
  <si>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</si>
  <si>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</si>
  <si>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</si>
  <si>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</si>
  <si>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</si>
  <si>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</si>
  <si>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</si>
  <si>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</si>
  <si>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</si>
  <si>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</si>
  <si>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</si>
  <si>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</si>
  <si>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</si>
  <si>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</si>
  <si>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</si>
  <si>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</si>
  <si>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</si>
  <si>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</si>
  <si>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</si>
  <si>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</si>
  <si>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</si>
  <si>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</si>
  <si>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</si>
  <si>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</si>
  <si>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</si>
  <si>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</si>
  <si>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</si>
  <si>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</si>
  <si>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</si>
  <si>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</si>
  <si>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</si>
  <si>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</si>
  <si>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</si>
  <si>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</si>
  <si>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</si>
  <si>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</si>
  <si>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</si>
  <si>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</si>
  <si>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</si>
  <si>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</si>
  <si>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</si>
  <si>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</si>
  <si>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</si>
  <si>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</si>
  <si>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</si>
  <si>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</si>
  <si>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</si>
  <si>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</si>
  <si>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</si>
  <si>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</si>
  <si>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</si>
  <si>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</si>
  <si>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</si>
  <si>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</si>
  <si>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</si>
  <si>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</si>
  <si>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</si>
  <si>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</si>
  <si>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</si>
  <si>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</si>
  <si>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</si>
  <si>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</si>
  <si>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</si>
  <si>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</si>
  <si>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</si>
  <si>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</si>
  <si>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</si>
  <si>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</si>
  <si>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</si>
  <si>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</si>
  <si>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</si>
  <si>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</si>
  <si>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</si>
  <si>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</si>
  <si>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</si>
  <si>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</si>
  <si>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</si>
  <si>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</si>
  <si>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</si>
  <si>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</si>
  <si>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</si>
  <si>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</si>
  <si>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</si>
  <si>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</si>
  <si>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</si>
  <si>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</si>
  <si>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</si>
  <si>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</si>
  <si>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</si>
  <si>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</si>
  <si>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</si>
  <si>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</si>
  <si>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</si>
  <si>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</si>
  <si>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</si>
  <si>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</si>
  <si>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</si>
  <si>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</si>
  <si>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</si>
  <si>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</si>
  <si>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</si>
  <si>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</si>
  <si>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</si>
  <si>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</si>
  <si>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</si>
  <si>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</si>
  <si>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</si>
  <si>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</si>
  <si>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</si>
  <si>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</si>
  <si>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</si>
  <si>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</si>
  <si>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</si>
  <si>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</si>
  <si>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</si>
  <si>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</si>
  <si>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</si>
  <si>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</si>
  <si>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</si>
  <si>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</si>
  <si>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</si>
  <si>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</si>
  <si>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</si>
  <si>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</si>
  <si>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</si>
  <si>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</si>
  <si>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</si>
  <si>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</si>
  <si>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</si>
  <si>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</si>
  <si>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</si>
  <si>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</si>
  <si>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</si>
  <si>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</si>
  <si>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</si>
  <si>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</si>
  <si>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</si>
  <si>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</si>
  <si>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</si>
  <si>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</si>
  <si>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</si>
  <si>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</si>
  <si>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</si>
  <si>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</si>
  <si>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</si>
  <si>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</si>
  <si>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</si>
  <si>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</si>
  <si>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</si>
  <si>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</si>
  <si>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</si>
  <si>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</si>
  <si>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</si>
  <si>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</si>
  <si>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</si>
  <si>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</si>
  <si>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</si>
  <si>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</si>
  <si>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</si>
  <si>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</si>
  <si>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</si>
  <si>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</si>
  <si>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</si>
  <si>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</si>
  <si>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</si>
  <si>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</si>
  <si>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</si>
  <si>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</si>
  <si>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</si>
  <si>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</si>
  <si>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</si>
  <si>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</si>
  <si>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</si>
  <si>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</si>
  <si>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</si>
  <si>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</si>
  <si>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</si>
  <si>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</si>
  <si>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</si>
  <si>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</si>
  <si>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</si>
  <si>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</si>
  <si>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</si>
  <si>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</si>
  <si>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</si>
  <si>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</si>
  <si>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</si>
  <si>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</si>
  <si>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</si>
  <si>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</si>
  <si>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</si>
  <si>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</si>
  <si>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</si>
  <si>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</si>
  <si>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</si>
  <si>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</si>
  <si>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</si>
  <si>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</si>
  <si>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</si>
  <si>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</si>
  <si>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</si>
  <si>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</si>
  <si>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</si>
  <si>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</si>
  <si>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</si>
  <si>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</si>
  <si>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</si>
  <si>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</si>
  <si>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</si>
  <si>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</si>
  <si>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</si>
  <si>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</si>
  <si>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</si>
  <si>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</si>
  <si>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</si>
  <si>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</si>
  <si>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</si>
  <si>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</si>
  <si>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</si>
  <si>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</si>
  <si>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</si>
  <si>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</si>
  <si>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</si>
  <si>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</si>
  <si>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</si>
  <si>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</si>
  <si>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</si>
  <si>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</si>
  <si>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</si>
  <si>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</si>
  <si>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</si>
  <si>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</si>
  <si>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</si>
  <si>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</si>
  <si>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</si>
  <si>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</si>
  <si>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</si>
  <si>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</si>
  <si>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</si>
  <si>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</si>
  <si>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</si>
  <si>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</si>
  <si>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</si>
  <si>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</si>
  <si>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</si>
  <si>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</si>
  <si>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</si>
  <si>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</si>
  <si>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</si>
  <si>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</si>
  <si>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</si>
  <si>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</si>
  <si>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</si>
  <si>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</si>
  <si>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</si>
  <si>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</si>
  <si>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</si>
  <si>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</si>
  <si>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</si>
  <si>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</si>
  <si>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</si>
  <si>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</si>
  <si>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</si>
  <si>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</si>
  <si>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</si>
  <si>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</si>
  <si>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</si>
  <si>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</si>
  <si>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</si>
  <si>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</si>
  <si>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</si>
  <si>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</si>
  <si>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</si>
  <si>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</si>
  <si>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</si>
  <si>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</si>
  <si>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</si>
  <si>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</si>
  <si>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</si>
  <si>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</si>
  <si>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</si>
  <si>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</si>
  <si>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</si>
  <si>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</si>
  <si>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</si>
  <si>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</si>
  <si>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</si>
  <si>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</si>
  <si>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</si>
  <si>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</si>
  <si>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</si>
  <si>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</si>
  <si>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</si>
  <si>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</si>
  <si>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</si>
  <si>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</si>
  <si>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</si>
  <si>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</si>
  <si>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</si>
  <si>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</si>
  <si>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</si>
  <si>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</si>
  <si>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</si>
  <si>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</si>
  <si>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</si>
  <si>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</si>
  <si>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</si>
  <si>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</si>
  <si>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</si>
  <si>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</si>
  <si>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</si>
  <si>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</si>
  <si>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</si>
  <si>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</si>
  <si>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</si>
  <si>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</si>
  <si>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</si>
  <si>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</si>
  <si>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</si>
  <si>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</si>
  <si>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</si>
  <si>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</si>
  <si>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</si>
  <si>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</si>
  <si>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</si>
  <si>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</si>
  <si>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</si>
  <si>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</si>
  <si>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</si>
  <si>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</si>
  <si>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</si>
  <si>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</si>
  <si>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</si>
  <si>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</si>
  <si>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</si>
  <si>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</si>
  <si>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</si>
  <si>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</si>
  <si>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</si>
  <si>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</si>
  <si>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</si>
  <si>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</si>
  <si>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</si>
  <si>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</si>
  <si>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</si>
  <si>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</si>
  <si>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</si>
  <si>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</si>
  <si>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</si>
  <si>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</si>
  <si>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</si>
  <si>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</si>
  <si>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</si>
  <si>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</si>
  <si>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</si>
  <si>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</si>
  <si>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</si>
  <si>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</si>
  <si>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</si>
  <si>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</si>
  <si>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</si>
  <si>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</si>
  <si>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</si>
  <si>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</si>
  <si>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</si>
  <si>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</si>
  <si>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</si>
  <si>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</si>
  <si>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</si>
  <si>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</si>
  <si>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</si>
  <si>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</si>
  <si>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</si>
  <si>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</si>
  <si>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</si>
  <si>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</si>
  <si>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</si>
  <si>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</si>
  <si>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</si>
  <si>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</si>
  <si>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</si>
  <si>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</si>
  <si>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</si>
  <si>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</si>
  <si>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</si>
  <si>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</si>
  <si>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</si>
  <si>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</si>
  <si>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</si>
  <si>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</si>
  <si>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</si>
  <si>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</si>
  <si>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</si>
  <si>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</si>
  <si>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</si>
  <si>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</si>
  <si>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</si>
  <si>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</si>
  <si>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</si>
  <si>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</si>
  <si>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</si>
  <si>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</si>
  <si>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</si>
  <si>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</si>
  <si>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</si>
  <si>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</si>
  <si>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</si>
  <si>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</si>
  <si>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</si>
  <si>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</si>
  <si>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</si>
  <si>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</si>
  <si>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</si>
  <si>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</si>
  <si>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</si>
  <si>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</si>
  <si>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</si>
  <si>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</si>
  <si>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</si>
  <si>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</si>
  <si>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</si>
  <si>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</si>
  <si>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</si>
  <si>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</si>
  <si>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</si>
  <si>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</si>
  <si>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</si>
  <si>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</si>
  <si>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</si>
  <si>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</si>
  <si>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</si>
  <si>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</si>
  <si>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</si>
  <si>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</si>
  <si>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</si>
  <si>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</si>
  <si>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</si>
  <si>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</si>
  <si>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</si>
  <si>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</si>
  <si>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</si>
  <si>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</si>
  <si>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</si>
  <si>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</si>
  <si>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</si>
  <si>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</si>
  <si>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</si>
  <si>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</si>
  <si>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</si>
  <si>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</si>
  <si>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</si>
  <si>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</si>
  <si>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</si>
  <si>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</si>
  <si>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</si>
  <si>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</si>
  <si>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</si>
  <si>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</si>
  <si>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</si>
  <si>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</si>
  <si>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</si>
  <si>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</si>
  <si>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</si>
  <si>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</si>
  <si>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</si>
  <si>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</si>
  <si>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</si>
  <si>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</si>
  <si>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</si>
  <si>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</si>
  <si>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</si>
  <si>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</si>
  <si>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</si>
  <si>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</si>
  <si>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</si>
  <si>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</si>
  <si>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</si>
  <si>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</si>
  <si>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</si>
  <si>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</si>
  <si>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</si>
  <si>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</si>
  <si>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</si>
  <si>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</si>
  <si>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</si>
  <si>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</si>
  <si>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</si>
  <si>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</si>
  <si>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</si>
  <si>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</si>
  <si>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</si>
  <si>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</si>
  <si>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</si>
  <si>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</si>
  <si>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</si>
  <si>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</si>
  <si>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</si>
  <si>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</si>
  <si>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</si>
  <si>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</si>
  <si>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</si>
  <si>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</si>
  <si>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</si>
  <si>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</si>
  <si>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</si>
  <si>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</si>
  <si>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</si>
  <si>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</si>
  <si>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</si>
  <si>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</si>
  <si>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</si>
  <si>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</si>
  <si>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</si>
  <si>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</si>
  <si>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</si>
  <si>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</si>
  <si>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</si>
  <si>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</si>
  <si>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</si>
  <si>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</si>
  <si>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</si>
  <si>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</si>
  <si>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</si>
  <si>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</si>
  <si>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</si>
  <si>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</si>
  <si>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</si>
  <si>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</si>
  <si>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</si>
  <si>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</si>
  <si>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</si>
  <si>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</si>
  <si>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</si>
  <si>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</si>
  <si>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</si>
  <si>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</si>
  <si>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</si>
  <si>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</si>
  <si>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</si>
  <si>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</si>
  <si>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</si>
  <si>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</si>
  <si>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</si>
  <si>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</si>
  <si>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</si>
  <si>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</si>
  <si>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</si>
  <si>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</si>
  <si>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</si>
  <si>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</si>
  <si>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</si>
  <si>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</si>
  <si>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</si>
  <si>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</si>
  <si>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</si>
  <si>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</si>
  <si>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</si>
  <si>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</si>
  <si>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</si>
  <si>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</si>
  <si>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</si>
  <si>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</si>
  <si>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</si>
  <si>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</si>
  <si>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</si>
  <si>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</si>
  <si>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</si>
  <si>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</si>
  <si>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</si>
  <si>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</si>
  <si>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</si>
  <si>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</si>
  <si>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</si>
  <si>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</si>
  <si>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</si>
  <si>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</si>
  <si>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</si>
  <si>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</si>
  <si>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</si>
  <si>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</si>
  <si>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</si>
  <si>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</si>
  <si>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</si>
  <si>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</si>
  <si>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</si>
  <si>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</si>
  <si>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</si>
  <si>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</si>
  <si>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</si>
  <si>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</si>
  <si>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</si>
  <si>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</si>
  <si>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</si>
  <si>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</si>
  <si>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</si>
  <si>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</si>
  <si>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</si>
  <si>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</si>
  <si>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</si>
  <si>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</si>
  <si>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</si>
  <si>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</si>
  <si>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</si>
  <si>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</si>
  <si>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</si>
  <si>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</si>
  <si>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</si>
  <si>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</si>
  <si>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</si>
  <si>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</si>
  <si>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</si>
  <si>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</si>
  <si>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</si>
  <si>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</si>
  <si>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</si>
  <si>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</si>
  <si>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</si>
  <si>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</si>
  <si>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</si>
  <si>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</si>
  <si>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</si>
  <si>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</si>
  <si>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</si>
  <si>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</si>
  <si>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</si>
  <si>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</si>
  <si>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</si>
  <si>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</si>
  <si>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</si>
  <si>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</si>
  <si>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</si>
  <si>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</si>
  <si>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</si>
  <si>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</si>
  <si>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</si>
  <si>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</si>
  <si>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</si>
  <si>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</si>
  <si>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</si>
  <si>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</si>
  <si>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</si>
  <si>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</si>
  <si>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</si>
  <si>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</si>
  <si>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</si>
  <si>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</si>
  <si>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</si>
  <si>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</si>
  <si>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</si>
  <si>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</si>
  <si>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</si>
  <si>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</si>
  <si>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</si>
  <si>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</si>
  <si>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</si>
  <si>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</si>
  <si>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</si>
  <si>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</si>
  <si>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</si>
  <si>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</si>
  <si>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</si>
  <si>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</si>
  <si>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</si>
  <si>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</si>
  <si>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</si>
  <si>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</si>
  <si>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</si>
  <si>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</si>
  <si>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</si>
  <si>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</si>
  <si>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</si>
  <si>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</si>
  <si>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</si>
  <si>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</si>
  <si>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</si>
  <si>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</si>
  <si>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</si>
  <si>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</si>
  <si>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</si>
  <si>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</si>
  <si>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</si>
  <si>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</si>
  <si>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</si>
  <si>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</si>
  <si>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</si>
  <si>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</si>
  <si>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</si>
  <si>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</si>
  <si>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</si>
  <si>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</si>
  <si>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</si>
  <si>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</si>
  <si>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</si>
  <si>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</si>
  <si>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</si>
  <si>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</si>
  <si>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</si>
  <si>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</si>
  <si>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</si>
  <si>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</si>
  <si>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</si>
  <si>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</si>
  <si>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</si>
  <si>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</si>
  <si>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</si>
  <si>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</si>
  <si>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</si>
  <si>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</si>
  <si>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</si>
  <si>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</si>
  <si>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</si>
  <si>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</si>
  <si>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</si>
  <si>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</si>
  <si>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</si>
  <si>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</si>
  <si>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</si>
  <si>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</si>
  <si>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</si>
  <si>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</si>
  <si>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</si>
  <si>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</si>
  <si>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</si>
  <si>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</si>
  <si>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</si>
  <si>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</si>
  <si>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</si>
  <si>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</si>
  <si>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</si>
  <si>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</si>
  <si>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</si>
  <si>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</si>
  <si>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</si>
  <si>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</si>
  <si>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</si>
  <si>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</si>
  <si>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</si>
  <si>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</si>
  <si>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</si>
  <si>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</si>
  <si>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</si>
  <si>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</si>
  <si>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</si>
  <si>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</si>
  <si>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</si>
  <si>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</si>
  <si>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</si>
  <si>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</si>
  <si>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</si>
  <si>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</si>
  <si>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</si>
  <si>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</si>
  <si>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</si>
  <si>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</si>
  <si>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</si>
  <si>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</si>
  <si>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</si>
  <si>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</si>
  <si>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</si>
  <si>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</si>
  <si>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</si>
  <si>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</si>
  <si>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</si>
  <si>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</si>
  <si>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</si>
  <si>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</si>
  <si>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</si>
  <si>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</si>
  <si>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</si>
  <si>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</si>
  <si>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</si>
  <si>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</si>
  <si>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</si>
  <si>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</si>
  <si>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</si>
  <si>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</si>
  <si>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</si>
  <si>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</si>
  <si>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</si>
  <si>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</si>
  <si>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</si>
  <si>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</si>
  <si>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</si>
  <si>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</si>
  <si>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</si>
  <si>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</si>
  <si>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</si>
  <si>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</si>
  <si>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</si>
  <si>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</si>
  <si>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</si>
  <si>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</si>
  <si>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</si>
  <si>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</si>
  <si>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</si>
  <si>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</si>
  <si>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</si>
  <si>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</si>
  <si>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</si>
  <si>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</si>
  <si>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</si>
  <si>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</si>
  <si>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</si>
  <si>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</si>
  <si>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</si>
  <si>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</si>
  <si>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</si>
  <si>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</si>
  <si>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</si>
  <si>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</si>
  <si>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</si>
  <si>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</si>
  <si>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</si>
  <si>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</si>
  <si>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</si>
  <si>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</si>
  <si>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</si>
  <si>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</si>
  <si>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</si>
  <si>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</si>
  <si>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</si>
  <si>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</si>
  <si>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</si>
  <si>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</si>
  <si>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</si>
  <si>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</si>
  <si>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</si>
  <si>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</si>
  <si>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</si>
  <si>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</si>
  <si>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</si>
  <si>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</si>
  <si>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</si>
  <si>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</si>
  <si>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</si>
  <si>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</si>
  <si>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</si>
  <si>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</si>
  <si>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</si>
  <si>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</si>
  <si>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</si>
  <si>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</si>
  <si>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</si>
  <si>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</si>
  <si>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</si>
  <si>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</si>
  <si>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</si>
  <si>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</si>
  <si>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</si>
  <si>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</si>
  <si>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</si>
  <si>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</si>
  <si>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</si>
  <si>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</si>
  <si>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</si>
  <si>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</si>
  <si>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</si>
  <si>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</si>
  <si>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</si>
  <si>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</si>
  <si>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</si>
  <si>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</si>
  <si>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</si>
  <si>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</si>
  <si>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</si>
  <si>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</si>
  <si>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</si>
  <si>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</si>
  <si>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</si>
  <si>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</si>
  <si>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</si>
  <si>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</si>
  <si>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</si>
  <si>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</si>
  <si>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</si>
  <si>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</si>
  <si>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</si>
  <si>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</si>
  <si>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</si>
  <si>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</si>
  <si>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</si>
  <si>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</si>
  <si>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</si>
  <si>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</si>
  <si>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</si>
  <si>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</si>
  <si>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</si>
  <si>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</si>
  <si>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</si>
  <si>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</si>
  <si>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</si>
  <si>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</si>
  <si>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</si>
  <si>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</si>
  <si>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</si>
  <si>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</si>
  <si>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</si>
  <si>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</si>
  <si>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</si>
  <si>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</si>
  <si>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</si>
  <si>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</si>
  <si>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</si>
  <si>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</si>
  <si>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</si>
  <si>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</si>
  <si>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</si>
  <si>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</si>
  <si>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</si>
  <si>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</si>
  <si>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</si>
  <si>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</si>
  <si>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</si>
  <si>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</si>
  <si>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</si>
  <si>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</si>
  <si>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</si>
  <si>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</si>
  <si>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</si>
  <si>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</si>
  <si>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</si>
  <si>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</si>
  <si>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</si>
  <si>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</si>
  <si>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</si>
  <si>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</si>
  <si>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</si>
  <si>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</si>
  <si>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</si>
  <si>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</si>
  <si>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</si>
  <si>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</si>
  <si>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</si>
  <si>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</si>
  <si>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</si>
  <si>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</si>
  <si>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</si>
  <si>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</si>
  <si>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</si>
  <si>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</si>
  <si>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</si>
  <si>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</si>
  <si>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</si>
  <si>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</si>
  <si>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</si>
  <si>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</si>
  <si>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</si>
  <si>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</si>
  <si>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</si>
  <si>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</si>
  <si>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</si>
  <si>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</si>
  <si>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</si>
  <si>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</si>
  <si>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</si>
  <si>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</si>
  <si>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</si>
  <si>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</si>
  <si>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</si>
  <si>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</si>
  <si>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</si>
  <si>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</si>
  <si>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</si>
  <si>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</si>
  <si>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</si>
  <si>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</si>
  <si>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</si>
  <si>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</si>
  <si>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</si>
  <si>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</si>
  <si>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</si>
  <si>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</si>
  <si>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</si>
  <si>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</si>
  <si>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</si>
  <si>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</si>
  <si>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</si>
  <si>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</si>
  <si>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</si>
  <si>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</si>
  <si>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</si>
  <si>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</si>
  <si>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</si>
  <si>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</si>
  <si>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</si>
  <si>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</si>
  <si>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</si>
  <si>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</si>
  <si>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</si>
  <si>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</si>
  <si>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</si>
  <si>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</si>
  <si>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</si>
  <si>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</si>
  <si>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</si>
  <si>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</si>
  <si>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</si>
  <si>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</si>
  <si>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</si>
  <si>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</si>
  <si>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</si>
  <si>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</si>
  <si>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</si>
  <si>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</si>
  <si>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</si>
  <si>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</si>
  <si>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</si>
  <si>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</si>
  <si>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</si>
  <si>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</si>
  <si>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</si>
  <si>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</si>
  <si>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</si>
  <si>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</si>
  <si>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</si>
  <si>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</si>
  <si>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</si>
  <si>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</si>
  <si>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</si>
  <si>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</si>
  <si>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</si>
  <si>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</si>
  <si>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</si>
  <si>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</si>
  <si>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</si>
  <si>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</si>
  <si>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</si>
  <si>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</si>
  <si>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</si>
  <si>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</si>
  <si>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</si>
  <si>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</si>
  <si>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</si>
  <si>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</si>
  <si>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</si>
  <si>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</si>
  <si>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</si>
  <si>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</si>
  <si>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</si>
  <si>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</si>
  <si>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</si>
  <si>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</si>
  <si>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</si>
  <si>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</si>
  <si>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</si>
  <si>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</si>
  <si>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</si>
  <si>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</si>
  <si>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</si>
  <si>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</si>
  <si>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</si>
  <si>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</si>
  <si>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</si>
  <si>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</si>
  <si>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</si>
  <si>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</si>
  <si>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</si>
  <si>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</si>
  <si>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</si>
  <si>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</si>
  <si>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</si>
  <si>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</si>
  <si>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</si>
  <si>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</si>
  <si>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</si>
  <si>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</si>
  <si>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</si>
  <si>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</si>
  <si>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</si>
  <si>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</si>
  <si>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</si>
  <si>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</si>
  <si>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</si>
  <si>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</si>
  <si>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</si>
  <si>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</si>
  <si>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</si>
  <si>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</si>
  <si>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</si>
  <si>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</si>
  <si>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</si>
  <si>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</si>
  <si>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</si>
  <si>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</si>
  <si>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</si>
  <si>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</si>
  <si>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</si>
  <si>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</si>
  <si>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</si>
  <si>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</si>
  <si>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</si>
  <si>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</si>
  <si>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</si>
  <si>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</si>
  <si>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</si>
  <si>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</si>
  <si>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</si>
  <si>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</si>
  <si>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</si>
  <si>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</si>
  <si>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</si>
  <si>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</si>
  <si>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</si>
  <si>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</si>
  <si>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</si>
  <si>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</si>
  <si>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</si>
  <si>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</si>
  <si>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</si>
  <si>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</si>
  <si>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</si>
  <si>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</si>
  <si>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</si>
  <si>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</si>
  <si>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</si>
  <si>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</si>
  <si>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</si>
  <si>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</si>
  <si>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</si>
  <si>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</si>
  <si>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</si>
  <si>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</si>
  <si>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</si>
  <si>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</si>
  <si>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</si>
  <si>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</si>
  <si>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</si>
  <si>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</si>
  <si>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</si>
  <si>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</si>
  <si>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</si>
  <si>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</si>
  <si>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</si>
  <si>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</si>
  <si>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</si>
  <si>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</si>
  <si>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</si>
  <si>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</si>
  <si>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</si>
  <si>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</si>
  <si>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</si>
  <si>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</si>
  <si>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</si>
  <si>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</si>
  <si>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</si>
  <si>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</si>
  <si>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</si>
  <si>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</si>
  <si>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</si>
  <si>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</si>
  <si>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</si>
  <si>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</si>
  <si>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</si>
  <si>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</si>
  <si>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</si>
  <si>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</si>
  <si>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</si>
  <si>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</si>
  <si>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</si>
  <si>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</si>
  <si>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</si>
  <si>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</si>
  <si>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</si>
  <si>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</si>
  <si>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</si>
  <si>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</si>
  <si>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</si>
  <si>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</si>
  <si>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</si>
  <si>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</si>
  <si>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</si>
  <si>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</si>
  <si>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</si>
  <si>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</si>
  <si>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</si>
  <si>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</si>
  <si>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</si>
  <si>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</si>
  <si>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</si>
  <si>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</si>
  <si>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</si>
  <si>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</si>
  <si>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</si>
  <si>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</si>
  <si>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</si>
  <si>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</si>
  <si>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</si>
  <si>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</si>
  <si>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</si>
  <si>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</si>
  <si>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</si>
  <si>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</si>
  <si>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</si>
  <si>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</si>
  <si>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</si>
  <si>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</si>
  <si>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</si>
  <si>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</si>
  <si>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</si>
  <si>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</si>
  <si>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</si>
  <si>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</si>
  <si>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</si>
  <si>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</si>
  <si>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</si>
  <si>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</si>
  <si>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</si>
  <si>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</si>
  <si>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</si>
  <si>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</si>
  <si>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</si>
  <si>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</si>
  <si>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</si>
  <si>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</si>
  <si>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</si>
  <si>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</si>
  <si>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</si>
  <si>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</si>
  <si>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</si>
  <si>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</si>
  <si>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</si>
  <si>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</si>
  <si>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</si>
  <si>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</si>
  <si>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</si>
  <si>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</si>
  <si>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</si>
  <si>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</si>
  <si>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</si>
  <si>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</si>
  <si>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</si>
  <si>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</si>
  <si>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</si>
  <si>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</si>
  <si>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</si>
  <si>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</si>
  <si>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</si>
  <si>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</si>
  <si>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</si>
  <si>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</si>
  <si>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</si>
  <si>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</si>
  <si>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</si>
  <si>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</si>
  <si>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</si>
  <si>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</si>
  <si>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</si>
  <si>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</si>
  <si>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</si>
  <si>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</si>
  <si>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</si>
  <si>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</si>
  <si>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</si>
  <si>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</si>
  <si>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</si>
  <si>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</si>
  <si>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</si>
  <si>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</si>
  <si>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</si>
  <si>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</si>
  <si>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</si>
  <si>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</si>
  <si>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</si>
  <si>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</si>
  <si>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</si>
  <si>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</si>
  <si>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</si>
  <si>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</si>
  <si>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</si>
  <si>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</si>
  <si>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</si>
  <si>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</si>
  <si>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</si>
  <si>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</si>
  <si>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</si>
  <si>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</si>
  <si>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</si>
  <si>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</si>
  <si>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</si>
  <si>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</si>
  <si>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</si>
  <si>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</si>
  <si>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</si>
  <si>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</si>
  <si>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</si>
  <si>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</si>
  <si>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</si>
  <si>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</si>
  <si>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</si>
  <si>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</si>
  <si>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</si>
  <si>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</si>
  <si>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</si>
  <si>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</si>
  <si>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</si>
  <si>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</si>
  <si>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</si>
  <si>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</si>
  <si>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</si>
  <si>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</si>
  <si>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</si>
  <si>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</si>
  <si>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</si>
  <si>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</si>
  <si>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</si>
  <si>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</si>
  <si>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</si>
  <si>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</si>
  <si>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</si>
  <si>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</si>
  <si>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</si>
  <si>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</si>
  <si>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</si>
  <si>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</si>
  <si>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</si>
  <si>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</si>
  <si>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</si>
  <si>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</si>
  <si>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</si>
  <si>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</si>
  <si>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</si>
  <si>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</si>
  <si>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</si>
  <si>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</si>
  <si>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</si>
  <si>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</si>
  <si>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</si>
  <si>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</si>
  <si>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</si>
  <si>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</si>
  <si>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</si>
  <si>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</si>
  <si>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</si>
  <si>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</si>
  <si>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</si>
  <si>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</si>
  <si>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</si>
  <si>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</si>
  <si>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</si>
  <si>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</si>
  <si>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</si>
  <si>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</si>
  <si>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</si>
  <si>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</si>
  <si>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</si>
  <si>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</si>
  <si>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</si>
  <si>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</si>
  <si>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</si>
  <si>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</si>
  <si>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</si>
  <si>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</si>
  <si>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</si>
  <si>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</si>
  <si>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</si>
  <si>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</si>
  <si>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</si>
  <si>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</si>
  <si>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</si>
  <si>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</si>
  <si>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</si>
  <si>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</si>
  <si>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</si>
  <si>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</si>
  <si>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</si>
  <si>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</si>
  <si>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</si>
  <si>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</si>
  <si>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</si>
  <si>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</si>
  <si>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</si>
  <si>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</si>
  <si>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</si>
  <si>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</si>
  <si>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</si>
  <si>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</si>
  <si>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</si>
  <si>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</si>
  <si>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</si>
  <si>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</si>
  <si>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</si>
  <si>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</si>
  <si>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</si>
  <si>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</si>
  <si>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</si>
  <si>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</si>
  <si>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</si>
  <si>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</si>
  <si>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</si>
  <si>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</si>
  <si>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</si>
  <si>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</si>
  <si>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</si>
  <si>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</si>
  <si>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</si>
  <si>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</si>
  <si>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</si>
  <si>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</si>
  <si>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</si>
  <si>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</si>
  <si>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</si>
  <si>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</si>
  <si>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</si>
  <si>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</si>
  <si>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</si>
  <si>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</si>
  <si>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</si>
  <si>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</si>
  <si>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</si>
  <si>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</si>
  <si>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</si>
  <si>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</si>
  <si>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</si>
  <si>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</si>
  <si>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</si>
  <si>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</si>
  <si>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</si>
  <si>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</si>
  <si>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</si>
  <si>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</si>
  <si>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</si>
  <si>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</si>
  <si>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</si>
  <si>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</si>
  <si>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</si>
  <si>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</si>
  <si>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</si>
  <si>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</si>
  <si>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</si>
  <si>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</si>
  <si>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</si>
  <si>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</si>
  <si>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</si>
  <si>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</si>
  <si>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</si>
  <si>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</si>
  <si>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</si>
  <si>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</si>
  <si>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</si>
  <si>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</si>
  <si>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</si>
  <si>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</si>
  <si>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</si>
  <si>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</si>
  <si>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</si>
  <si>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</si>
  <si>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</si>
  <si>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</si>
  <si>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</si>
  <si>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</si>
  <si>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</si>
  <si>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</si>
  <si>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</si>
  <si>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</si>
  <si>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</si>
  <si>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</si>
  <si>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</si>
  <si>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</si>
  <si>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</si>
  <si>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</si>
  <si>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</si>
  <si>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</si>
  <si>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</si>
  <si>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</si>
  <si>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</si>
  <si>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</si>
  <si>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</si>
  <si>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</si>
  <si>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</si>
  <si>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</si>
  <si>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</si>
  <si>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</si>
  <si>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</si>
  <si>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</si>
  <si>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</si>
  <si>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</si>
  <si>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</si>
  <si>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</si>
  <si>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</si>
  <si>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</si>
  <si>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</si>
  <si>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</si>
  <si>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</si>
  <si>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</si>
  <si>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</si>
  <si>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</si>
  <si>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</si>
  <si>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</si>
  <si>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</si>
  <si>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</si>
  <si>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</si>
  <si>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</si>
  <si>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</si>
  <si>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</si>
  <si>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</si>
  <si>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</si>
  <si>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</si>
  <si>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</si>
  <si>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</si>
  <si>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</si>
  <si>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</si>
  <si>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</si>
  <si>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</si>
  <si>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</si>
  <si>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</si>
  <si>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</si>
  <si>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</si>
  <si>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</si>
  <si>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</si>
  <si>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</si>
  <si>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</si>
  <si>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</si>
  <si>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</si>
  <si>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</si>
  <si>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</si>
  <si>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</si>
  <si>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</si>
  <si>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</si>
  <si>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</si>
  <si>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</si>
  <si>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</si>
  <si>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</si>
  <si>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</si>
  <si>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</si>
  <si>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</si>
  <si>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</si>
  <si>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</si>
  <si>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</si>
  <si>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</si>
  <si>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</si>
  <si>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</si>
  <si>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</si>
  <si>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</si>
  <si>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</si>
  <si>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</si>
  <si>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</si>
  <si>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</si>
  <si>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</si>
  <si>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</si>
  <si>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</si>
  <si>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</si>
  <si>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</si>
  <si>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</si>
  <si>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</si>
  <si>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</si>
  <si>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</si>
  <si>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</si>
  <si>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</si>
  <si>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</si>
  <si>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</si>
  <si>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</si>
  <si>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</si>
  <si>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</si>
  <si>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</si>
  <si>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</si>
  <si>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</si>
  <si>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</si>
  <si>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</si>
  <si>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</si>
  <si>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</si>
  <si>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</si>
  <si>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</si>
  <si>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</si>
  <si>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</si>
  <si>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</si>
  <si>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</si>
  <si>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</si>
  <si>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</si>
  <si>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</si>
  <si>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</si>
  <si>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</si>
  <si>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</si>
  <si>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</si>
  <si>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</si>
  <si>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</si>
  <si>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</si>
  <si>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</si>
  <si>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</si>
  <si>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</si>
  <si>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</si>
  <si>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</si>
  <si>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</si>
  <si>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</si>
  <si>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</si>
  <si>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</si>
  <si>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</si>
  <si>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</si>
  <si>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</si>
  <si>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</si>
  <si>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</si>
  <si>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</si>
  <si>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</si>
  <si>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</si>
  <si>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</si>
  <si>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</si>
  <si>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</si>
  <si>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</si>
  <si>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</si>
  <si>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</si>
  <si>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</si>
  <si>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</si>
  <si>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</si>
  <si>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</si>
  <si>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</si>
  <si>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</si>
  <si>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</si>
  <si>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</si>
  <si>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</si>
  <si>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</si>
  <si>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</si>
  <si>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</si>
  <si>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</si>
  <si>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</si>
  <si>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</si>
  <si>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</si>
  <si>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</si>
  <si>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</si>
  <si>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</si>
  <si>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</si>
  <si>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</si>
  <si>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</si>
  <si>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</si>
  <si>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</si>
  <si>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</si>
  <si>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</si>
  <si>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</si>
  <si>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</si>
  <si>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</si>
  <si>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</si>
  <si>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</si>
  <si>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</si>
  <si>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</si>
  <si>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</si>
  <si>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</si>
  <si>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</si>
  <si>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</si>
  <si>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</si>
  <si>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</si>
  <si>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</si>
  <si>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</si>
  <si>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</si>
  <si>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</si>
  <si>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</si>
  <si>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</si>
  <si>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</si>
  <si>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</si>
  <si>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</si>
  <si>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</si>
  <si>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</si>
  <si>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</si>
  <si>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</si>
  <si>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</si>
  <si>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</si>
  <si>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</si>
  <si>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</si>
  <si>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</si>
  <si>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</si>
  <si>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</si>
  <si>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</si>
  <si>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</si>
  <si>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</si>
  <si>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</si>
  <si>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</si>
  <si>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</si>
  <si>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</si>
  <si>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</si>
  <si>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</si>
  <si>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</si>
  <si>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</si>
  <si>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</si>
  <si>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</si>
  <si>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</si>
  <si>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</si>
  <si>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</si>
  <si>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</si>
  <si>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</si>
  <si>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</si>
  <si>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</si>
  <si>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</si>
  <si>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</si>
  <si>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</si>
  <si>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</si>
  <si>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</si>
  <si>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</si>
  <si>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</si>
  <si>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</si>
  <si>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</si>
  <si>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</si>
  <si>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</si>
  <si>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</si>
  <si>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</si>
  <si>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</si>
  <si>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</si>
  <si>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</si>
  <si>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</si>
  <si>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</si>
  <si>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</si>
  <si>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</si>
  <si>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</si>
  <si>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</si>
  <si>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</si>
  <si>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</si>
  <si>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</si>
  <si>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</si>
  <si>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</si>
  <si>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</si>
  <si>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</si>
  <si>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</si>
  <si>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</si>
  <si>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</si>
  <si>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</si>
  <si>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</si>
  <si>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</si>
  <si>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</si>
  <si>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</si>
  <si>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</si>
  <si>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</si>
  <si>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</si>
  <si>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</si>
  <si>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</si>
  <si>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</si>
  <si>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</si>
  <si>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</si>
  <si>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</si>
  <si>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</si>
  <si>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</si>
  <si>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</si>
  <si>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</si>
  <si>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</si>
  <si>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</si>
  <si>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</si>
  <si>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</si>
  <si>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</si>
  <si>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</si>
  <si>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</si>
  <si>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</si>
  <si>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</si>
  <si>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</si>
  <si>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</si>
  <si>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</si>
  <si>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</si>
  <si>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</si>
  <si>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</si>
  <si>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</si>
  <si>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</si>
  <si>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</si>
  <si>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</si>
  <si>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</si>
  <si>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</si>
  <si>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</si>
  <si>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</si>
  <si>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</si>
  <si>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</si>
  <si>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</si>
  <si>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</si>
  <si>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</si>
  <si>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</si>
  <si>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</si>
  <si>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</si>
  <si>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</si>
  <si>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</si>
  <si>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</si>
  <si>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</si>
  <si>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</si>
  <si>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</si>
  <si>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</si>
  <si>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</si>
  <si>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</si>
  <si>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</si>
  <si>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</si>
  <si>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</si>
  <si>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</si>
  <si>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</si>
  <si>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</si>
  <si>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</si>
  <si>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</si>
  <si>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</si>
  <si>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</si>
  <si>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</si>
  <si>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</si>
  <si>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</si>
  <si>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</si>
  <si>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</si>
  <si>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</si>
  <si>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</si>
  <si>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</si>
  <si>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</si>
  <si>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</si>
  <si>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</si>
  <si>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</si>
  <si>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</si>
  <si>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</si>
  <si>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</si>
  <si>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</si>
  <si>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</si>
  <si>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</si>
  <si>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</si>
  <si>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</si>
  <si>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</si>
  <si>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</si>
  <si>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</si>
  <si>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</si>
  <si>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</si>
  <si>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</si>
  <si>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</si>
  <si>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</si>
  <si>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</si>
  <si>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</si>
  <si>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</si>
  <si>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</si>
  <si>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</si>
  <si>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</si>
  <si>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</si>
  <si>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</si>
  <si>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</si>
  <si>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</si>
  <si>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</si>
  <si>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</si>
  <si>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</si>
  <si>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</si>
  <si>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</si>
  <si>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</si>
  <si>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</si>
  <si>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</si>
  <si>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</si>
  <si>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</si>
  <si>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</si>
  <si>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</si>
  <si>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</si>
  <si>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</si>
  <si>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</si>
  <si>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</si>
  <si>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</si>
  <si>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</si>
  <si>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</si>
  <si>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</si>
  <si>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</si>
  <si>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</si>
  <si>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</si>
  <si>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</si>
  <si>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</si>
  <si>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</si>
  <si>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</si>
  <si>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</si>
  <si>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</si>
  <si>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</si>
  <si>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</si>
  <si>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</si>
  <si>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</si>
  <si>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</si>
  <si>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</si>
  <si>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</si>
  <si>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</si>
  <si>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</si>
  <si>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</si>
  <si>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</si>
  <si>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</si>
  <si>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</si>
  <si>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</si>
  <si>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</si>
  <si>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</si>
  <si>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</si>
  <si>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</si>
  <si>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</si>
  <si>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</si>
  <si>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</si>
  <si>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</si>
  <si>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</si>
  <si>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</si>
  <si>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</si>
  <si>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</si>
  <si>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</si>
  <si>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</si>
  <si>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</si>
  <si>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</si>
  <si>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</si>
  <si>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</si>
  <si>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</si>
  <si>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</si>
  <si>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</si>
  <si>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</si>
  <si>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</si>
  <si>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</si>
  <si>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</si>
  <si>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</si>
  <si>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</si>
  <si>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</si>
  <si>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</si>
  <si>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</si>
  <si>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</si>
  <si>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</si>
  <si>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</si>
  <si>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</si>
  <si>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</si>
  <si>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</si>
  <si>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</si>
  <si>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</si>
  <si>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</si>
  <si>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</si>
  <si>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</si>
  <si>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</si>
  <si>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</si>
  <si>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</si>
  <si>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</si>
  <si>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</si>
  <si>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</si>
  <si>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</si>
  <si>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</si>
  <si>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</si>
  <si>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</si>
  <si>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</si>
  <si>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</si>
  <si>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</si>
  <si>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</si>
  <si>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</si>
  <si>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</si>
  <si>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</si>
  <si>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</si>
  <si>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</si>
  <si>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</si>
  <si>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</si>
  <si>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</si>
  <si>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</si>
  <si>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</si>
  <si>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</si>
  <si>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</si>
  <si>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</si>
  <si>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</si>
  <si>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</si>
  <si>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</si>
  <si>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</si>
  <si>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</si>
  <si>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</si>
  <si>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</si>
  <si>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</si>
  <si>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</si>
  <si>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</si>
  <si>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</si>
  <si>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</si>
  <si>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</si>
  <si>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</si>
  <si>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</si>
  <si>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</si>
  <si>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</si>
  <si>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</si>
  <si>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</si>
  <si>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</si>
  <si>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</si>
  <si>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</si>
  <si>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</si>
  <si>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</si>
  <si>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</si>
  <si>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</si>
  <si>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</si>
  <si>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</si>
  <si>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</si>
  <si>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</si>
  <si>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</si>
  <si>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</si>
  <si>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</si>
  <si>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</si>
  <si>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</si>
  <si>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</si>
  <si>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</si>
  <si>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</si>
  <si>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</si>
  <si>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</si>
  <si>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</si>
  <si>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</si>
  <si>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</si>
  <si>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</si>
  <si>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</si>
  <si>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</si>
  <si>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</si>
  <si>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</si>
  <si>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</si>
  <si>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</si>
  <si>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</si>
  <si>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</si>
  <si>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</si>
  <si>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</si>
  <si>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</si>
  <si>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</si>
  <si>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</si>
  <si>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</si>
  <si>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</si>
  <si>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</si>
  <si>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</si>
  <si>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</si>
  <si>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</si>
  <si>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</si>
  <si>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</si>
  <si>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</si>
  <si>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</si>
  <si>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</si>
  <si>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</si>
  <si>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</si>
  <si>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</si>
  <si>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</si>
  <si>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</si>
  <si>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</si>
  <si>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</si>
  <si>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</si>
  <si>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</si>
  <si>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</si>
  <si>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</si>
  <si>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</si>
  <si>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</si>
  <si>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</si>
  <si>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</si>
  <si>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</si>
  <si>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</si>
  <si>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</si>
  <si>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</si>
  <si>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</si>
  <si>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</si>
  <si>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</si>
  <si>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</si>
  <si>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</si>
  <si>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</si>
  <si>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</si>
  <si>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</si>
  <si>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</si>
  <si>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</si>
  <si>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</si>
  <si>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</si>
  <si>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</si>
  <si>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</si>
  <si>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</si>
  <si>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</si>
  <si>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</si>
  <si>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</si>
  <si>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</si>
  <si>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</si>
  <si>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</si>
  <si>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</si>
  <si>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</si>
  <si>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</si>
  <si>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</si>
  <si>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</si>
  <si>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</si>
  <si>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</si>
  <si>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</si>
  <si>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</si>
  <si>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</si>
  <si>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</si>
  <si>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</si>
  <si>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</si>
  <si>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</si>
  <si>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</si>
  <si>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</si>
  <si>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</si>
  <si>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</si>
  <si>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</si>
  <si>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</si>
  <si>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</si>
  <si>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</si>
  <si>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</si>
  <si>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</si>
  <si>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</si>
  <si>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</si>
  <si>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</si>
  <si>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</si>
  <si>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</si>
  <si>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</si>
  <si>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</si>
  <si>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</si>
  <si>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</si>
  <si>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</si>
  <si>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</si>
  <si>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</si>
  <si>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</si>
  <si>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</si>
  <si>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</si>
  <si>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</si>
  <si>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</si>
  <si>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</si>
  <si>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</si>
  <si>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</si>
  <si>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</si>
  <si>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</si>
  <si>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</si>
  <si>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</si>
  <si>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</si>
  <si>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</si>
  <si>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</si>
  <si>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</si>
  <si>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</si>
  <si>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</si>
  <si>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</si>
  <si>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</si>
  <si>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</si>
  <si>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</si>
  <si>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</si>
  <si>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</si>
  <si>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</si>
  <si>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</si>
  <si>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</si>
  <si>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</si>
  <si>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</si>
  <si>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</si>
  <si>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</si>
  <si>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</si>
  <si>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</si>
  <si>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</si>
  <si>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</si>
  <si>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</si>
  <si>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</si>
  <si>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</si>
  <si>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</si>
  <si>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</si>
  <si>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</si>
  <si>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</si>
  <si>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</si>
  <si>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</si>
  <si>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</si>
  <si>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</si>
  <si>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</si>
  <si>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</si>
  <si>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</si>
  <si>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</si>
  <si>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</si>
  <si>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</si>
  <si>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</si>
  <si>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</si>
  <si>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</si>
  <si>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</si>
  <si>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</si>
  <si>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</si>
  <si>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</si>
  <si>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</si>
  <si>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</si>
  <si>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</si>
  <si>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</si>
  <si>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</si>
  <si>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</si>
  <si>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</si>
  <si>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</si>
  <si>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</si>
  <si>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</si>
  <si>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</si>
  <si>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</si>
  <si>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</si>
  <si>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</si>
  <si>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</si>
  <si>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</si>
  <si>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</si>
  <si>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</si>
  <si>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</si>
  <si>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</si>
  <si>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</si>
  <si>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</si>
  <si>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</si>
  <si>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</si>
  <si>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</si>
  <si>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</si>
  <si>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</si>
  <si>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</si>
  <si>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</si>
  <si>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</si>
  <si>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</si>
  <si>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</si>
  <si>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</si>
  <si>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</si>
  <si>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</si>
  <si>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</si>
  <si>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</si>
  <si>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</si>
  <si>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</si>
  <si>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</si>
  <si>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</si>
  <si>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</si>
  <si>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</si>
  <si>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</si>
  <si>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</si>
  <si>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</si>
  <si>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</si>
  <si>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</si>
  <si>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</si>
  <si>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</si>
  <si>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</si>
  <si>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</si>
  <si>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</si>
  <si>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</si>
  <si>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</si>
  <si>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</si>
  <si>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</si>
  <si>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</si>
  <si>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</si>
  <si>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</si>
  <si>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</si>
  <si>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</si>
  <si>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</si>
  <si>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</si>
  <si>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</si>
  <si>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</si>
  <si>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</si>
  <si>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</si>
  <si>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</si>
  <si>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</si>
  <si>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</si>
  <si>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</si>
  <si>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</si>
  <si>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</si>
  <si>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</si>
  <si>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</si>
  <si>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</si>
  <si>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</si>
  <si>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</si>
  <si>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</si>
  <si>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</si>
  <si>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</si>
  <si>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</si>
  <si>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</si>
  <si>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</si>
  <si>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</si>
  <si>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</si>
  <si>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</si>
  <si>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</si>
  <si>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</si>
  <si>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</si>
  <si>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</si>
  <si>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</si>
  <si>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</si>
  <si>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</si>
  <si>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</si>
  <si>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</si>
  <si>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</si>
  <si>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</si>
  <si>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</si>
  <si>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</si>
  <si>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</si>
  <si>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</si>
  <si>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</si>
  <si>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</si>
  <si>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</si>
  <si>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</si>
  <si>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</si>
  <si>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</si>
  <si>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</si>
  <si>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</si>
  <si>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</si>
  <si>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</si>
  <si>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</si>
  <si>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</si>
  <si>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</si>
  <si>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</si>
  <si>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</si>
  <si>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</si>
  <si>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</si>
  <si>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</si>
  <si>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</si>
  <si>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</si>
  <si>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</si>
  <si>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</si>
  <si>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</si>
  <si>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</si>
  <si>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</si>
  <si>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</si>
  <si>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</si>
  <si>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</si>
  <si>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</si>
  <si>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</si>
  <si>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</si>
  <si>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</si>
  <si>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</si>
  <si>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</si>
  <si>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</si>
  <si>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</si>
  <si>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</si>
  <si>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</si>
  <si>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</si>
  <si>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</si>
  <si>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</si>
  <si>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</si>
  <si>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</si>
  <si>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</si>
  <si>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</si>
  <si>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</si>
  <si>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</si>
  <si>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</si>
  <si>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</si>
  <si>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</si>
  <si>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</si>
  <si>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</si>
  <si>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</si>
  <si>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</si>
  <si>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</si>
  <si>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</si>
  <si>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</si>
  <si>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</si>
  <si>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</si>
  <si>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</si>
  <si>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</si>
  <si>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</si>
  <si>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</si>
  <si>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</si>
  <si>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</si>
  <si>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</si>
  <si>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</si>
  <si>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</si>
  <si>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</si>
  <si>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</si>
  <si>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</si>
  <si>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</si>
  <si>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</si>
  <si>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</si>
  <si>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</si>
  <si>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</si>
  <si>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</si>
  <si>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</si>
  <si>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</si>
  <si>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</si>
  <si>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</si>
  <si>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</si>
  <si>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</si>
  <si>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</si>
  <si>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</si>
  <si>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</si>
  <si>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</si>
  <si>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</si>
  <si>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</si>
  <si>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</si>
  <si>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</si>
  <si>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</si>
  <si>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</si>
  <si>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</si>
  <si>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</si>
  <si>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</si>
  <si>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</si>
  <si>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</si>
  <si>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</si>
  <si>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</si>
  <si>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</si>
  <si>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</si>
  <si>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</si>
  <si>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</si>
  <si>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</si>
  <si>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</si>
  <si>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</si>
  <si>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</si>
  <si>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</si>
  <si>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</si>
  <si>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</si>
  <si>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</si>
  <si>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</si>
  <si>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</si>
  <si>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</si>
  <si>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</si>
  <si>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</si>
  <si>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</si>
  <si>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</si>
  <si>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</si>
  <si>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</si>
  <si>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</si>
  <si>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</si>
  <si>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</si>
  <si>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</si>
  <si>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</si>
  <si>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</si>
  <si>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</si>
  <si>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</si>
  <si>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</si>
  <si>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</si>
  <si>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</si>
  <si>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</si>
  <si>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</si>
  <si>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</si>
  <si>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</si>
  <si>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</si>
  <si>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</si>
  <si>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</si>
  <si>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</si>
  <si>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</si>
  <si>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</si>
  <si>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</si>
  <si>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</si>
  <si>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</si>
  <si>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</si>
  <si>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</si>
  <si>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</si>
  <si>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</si>
  <si>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</si>
  <si>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</si>
  <si>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</si>
  <si>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</si>
  <si>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</si>
  <si>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</si>
  <si>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</si>
  <si>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</si>
  <si>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</si>
  <si>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</si>
  <si>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</si>
  <si>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</si>
  <si>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</si>
  <si>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</si>
  <si>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</si>
  <si>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</si>
  <si>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</si>
  <si>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</si>
  <si>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</si>
  <si>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</si>
  <si>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</si>
  <si>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</si>
  <si>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</si>
  <si>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</si>
  <si>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</si>
  <si>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</si>
  <si>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</si>
  <si>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</si>
  <si>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</si>
  <si>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</si>
  <si>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</si>
  <si>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</si>
  <si>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</si>
  <si>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</si>
  <si>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</si>
  <si>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</si>
  <si>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</si>
  <si>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</si>
  <si>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</si>
  <si>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</si>
  <si>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</si>
  <si>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</si>
  <si>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</si>
  <si>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</si>
  <si>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</si>
  <si>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</si>
  <si>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</si>
  <si>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</si>
  <si>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</si>
  <si>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</si>
  <si>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</si>
  <si>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</si>
  <si>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</si>
  <si>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</si>
  <si>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</si>
  <si>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</si>
  <si>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</si>
  <si>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</si>
  <si>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</si>
  <si>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</si>
  <si>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</si>
  <si>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</si>
  <si>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</si>
  <si>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</si>
  <si>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</si>
  <si>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</si>
  <si>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</si>
  <si>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</si>
  <si>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</si>
  <si>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</si>
  <si>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</si>
  <si>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</si>
  <si>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</si>
  <si>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</si>
  <si>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</si>
  <si>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</si>
  <si>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</si>
  <si>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</si>
  <si>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</si>
  <si>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</si>
  <si>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</si>
  <si>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</si>
  <si>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</si>
  <si>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</si>
  <si>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</si>
  <si>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</si>
  <si>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</si>
  <si>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</si>
  <si>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</si>
  <si>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</si>
  <si>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</si>
  <si>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</si>
  <si>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</si>
  <si>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</si>
  <si>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</si>
  <si>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</si>
  <si>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</si>
  <si>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</si>
  <si>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</si>
  <si>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</si>
  <si>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</si>
  <si>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</si>
  <si>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</si>
  <si>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</si>
  <si>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</si>
  <si>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</si>
  <si>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</si>
  <si>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</si>
  <si>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</si>
  <si>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</si>
  <si>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</si>
  <si>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</si>
  <si>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</si>
  <si>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</si>
  <si>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</si>
  <si>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</si>
  <si>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</si>
  <si>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</si>
  <si>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</si>
  <si>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</si>
  <si>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</si>
  <si>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</si>
  <si>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</si>
  <si>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</si>
  <si>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</si>
  <si>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</si>
  <si>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</si>
  <si>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</si>
  <si>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</si>
  <si>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</si>
  <si>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</si>
  <si>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</si>
  <si>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</si>
  <si>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</si>
  <si>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</si>
  <si>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</si>
  <si>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</si>
  <si>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</si>
  <si>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</si>
  <si>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</si>
  <si>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</si>
  <si>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</si>
  <si>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</si>
  <si>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</si>
  <si>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</si>
  <si>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</si>
  <si>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</si>
  <si>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</si>
  <si>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</si>
  <si>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</si>
  <si>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</si>
  <si>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</si>
  <si>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</si>
  <si>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</si>
  <si>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</si>
  <si>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</si>
  <si>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</si>
  <si>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</si>
  <si>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</si>
  <si>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</si>
  <si>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</si>
  <si>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</si>
  <si>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</si>
  <si>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</si>
  <si>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</si>
  <si>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</si>
  <si>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</si>
  <si>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</si>
  <si>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</si>
  <si>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</si>
  <si>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</si>
  <si>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</si>
  <si>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</si>
  <si>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</si>
  <si>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</si>
  <si>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</si>
  <si>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</si>
  <si>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</si>
  <si>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</si>
  <si>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</si>
  <si>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</si>
  <si>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</si>
  <si>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</si>
  <si>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</si>
  <si>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</si>
  <si>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</si>
  <si>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</si>
  <si>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</si>
  <si>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</si>
  <si>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</si>
  <si>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</si>
  <si>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</si>
  <si>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</si>
  <si>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</si>
  <si>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</si>
  <si>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</si>
  <si>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</si>
  <si>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</si>
  <si>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</si>
  <si>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</si>
  <si>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</si>
  <si>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</si>
  <si>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</si>
  <si>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</si>
  <si>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</si>
  <si>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</si>
  <si>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</si>
  <si>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</si>
  <si>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</si>
  <si>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</si>
  <si>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</si>
  <si>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</si>
  <si>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</si>
  <si>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</si>
  <si>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</si>
  <si>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</si>
  <si>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</si>
  <si>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</si>
  <si>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</si>
  <si>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</si>
  <si>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</si>
  <si>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</si>
  <si>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</si>
  <si>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</si>
  <si>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</si>
  <si>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</si>
  <si>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</si>
  <si>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</si>
  <si>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</si>
  <si>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</si>
  <si>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</si>
  <si>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</si>
  <si>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</si>
  <si>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</si>
  <si>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</si>
  <si>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</si>
  <si>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</si>
  <si>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</si>
  <si>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</si>
  <si>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</si>
  <si>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</si>
  <si>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</si>
  <si>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</si>
  <si>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</si>
  <si>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</si>
  <si>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</si>
  <si>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</si>
  <si>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</si>
  <si>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</si>
  <si>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</si>
  <si>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</si>
  <si>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</si>
  <si>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</si>
  <si>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</si>
  <si>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</si>
  <si>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</si>
  <si>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</si>
  <si>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</si>
  <si>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</si>
  <si>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</si>
  <si>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</si>
  <si>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</si>
  <si>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</si>
  <si>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</si>
  <si>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</si>
  <si>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</si>
  <si>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</si>
  <si>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</si>
  <si>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</si>
  <si>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</si>
  <si>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</si>
  <si>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</si>
  <si>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</si>
  <si>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</si>
  <si>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</si>
  <si>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</si>
  <si>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</si>
  <si>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</si>
  <si>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</si>
  <si>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</si>
  <si>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</si>
  <si>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</si>
  <si>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</si>
  <si>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</si>
  <si>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</si>
  <si>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</si>
  <si>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</si>
  <si>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</si>
  <si>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</si>
  <si>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</si>
  <si>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</si>
  <si>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</si>
  <si>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</si>
  <si>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</si>
  <si>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</si>
  <si>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</si>
  <si>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</si>
  <si>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</si>
  <si>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</si>
  <si>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</si>
  <si>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</si>
  <si>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</si>
  <si>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</si>
  <si>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</si>
  <si>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</si>
  <si>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</si>
  <si>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</si>
  <si>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</si>
  <si>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</si>
  <si>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</si>
  <si>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</si>
  <si>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</si>
  <si>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</si>
  <si>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</si>
  <si>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</si>
  <si>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</si>
  <si>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</si>
  <si>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</si>
  <si>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</si>
  <si>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</si>
  <si>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</si>
  <si>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</si>
  <si>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</si>
  <si>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</si>
  <si>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</si>
  <si>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</si>
  <si>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</si>
  <si>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</si>
  <si>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</si>
  <si>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</si>
  <si>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</si>
  <si>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</si>
  <si>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</si>
  <si>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</si>
  <si>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</si>
  <si>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</si>
  <si>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</si>
  <si>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</si>
  <si>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</si>
  <si>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</si>
  <si>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</si>
  <si>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</si>
  <si>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</si>
  <si>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</si>
  <si>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</si>
  <si>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</si>
  <si>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</si>
  <si>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</si>
  <si>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</si>
  <si>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</si>
  <si>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</si>
  <si>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</si>
  <si>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</si>
  <si>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</si>
  <si>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</si>
  <si>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</si>
  <si>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</si>
  <si>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</si>
  <si>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</si>
  <si>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</si>
  <si>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</si>
  <si>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</si>
  <si>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</si>
  <si>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</si>
  <si>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</si>
  <si>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</si>
  <si>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</si>
  <si>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</si>
  <si>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</si>
  <si>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</si>
  <si>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</si>
  <si>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</si>
  <si>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</si>
  <si>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</si>
  <si>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</si>
  <si>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</si>
  <si>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</si>
  <si>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</si>
  <si>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</si>
  <si>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</si>
  <si>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</si>
  <si>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</si>
  <si>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</si>
  <si>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</si>
  <si>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</si>
  <si>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</si>
  <si>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</si>
  <si>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</si>
  <si>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</si>
  <si>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</si>
  <si>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</si>
  <si>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</si>
  <si>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</si>
  <si>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</si>
  <si>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</si>
  <si>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</si>
  <si>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</si>
  <si>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</si>
  <si>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</si>
  <si>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</si>
  <si>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</si>
  <si>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</si>
  <si>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</si>
  <si>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</si>
  <si>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</si>
  <si>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</si>
  <si>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</si>
  <si>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</si>
  <si>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</si>
  <si>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</si>
  <si>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</si>
  <si>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</si>
  <si>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</si>
  <si>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</si>
  <si>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</si>
  <si>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</si>
  <si>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</si>
  <si>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</si>
  <si>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</si>
  <si>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</si>
  <si>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</si>
  <si>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</si>
  <si>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</si>
  <si>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</si>
  <si>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</si>
  <si>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</si>
  <si>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</si>
  <si>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</si>
  <si>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</si>
  <si>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</si>
  <si>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</si>
  <si>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</si>
  <si>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</si>
  <si>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</si>
  <si>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</si>
  <si>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</si>
  <si>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</si>
  <si>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</si>
  <si>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</si>
  <si>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</si>
  <si>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</si>
  <si>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</si>
  <si>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</si>
  <si>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</si>
  <si>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</si>
  <si>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</si>
  <si>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</si>
  <si>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</si>
  <si>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</si>
  <si>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</si>
  <si>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</si>
  <si>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</si>
  <si>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</si>
  <si>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</si>
  <si>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</si>
  <si>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</si>
  <si>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</si>
  <si>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</si>
  <si>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</si>
  <si>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</si>
  <si>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</si>
  <si>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</si>
  <si>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</si>
  <si>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</si>
  <si>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</si>
  <si>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</si>
  <si>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</si>
  <si>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</si>
  <si>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</si>
  <si>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</si>
  <si>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</si>
  <si>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</si>
  <si>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</si>
  <si>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</si>
  <si>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</si>
  <si>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</si>
  <si>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</si>
  <si>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</si>
  <si>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</si>
  <si>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</si>
  <si>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</si>
  <si>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</si>
  <si>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</si>
  <si>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</si>
  <si>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</si>
  <si>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</si>
  <si>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</si>
  <si>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</si>
  <si>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</si>
  <si>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</si>
  <si>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</si>
  <si>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</si>
  <si>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</si>
  <si>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</si>
  <si>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</si>
  <si>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</si>
  <si>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</si>
  <si>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</si>
  <si>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</si>
  <si>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</si>
  <si>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</si>
  <si>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</si>
  <si>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</si>
  <si>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</si>
  <si>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</si>
  <si>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</si>
  <si>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</si>
  <si>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</si>
  <si>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</si>
  <si>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</si>
  <si>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</si>
  <si>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</si>
  <si>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</si>
  <si>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</si>
  <si>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</si>
  <si>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</si>
  <si>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</si>
  <si>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</si>
  <si>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</si>
  <si>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</si>
  <si>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</si>
  <si>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</si>
  <si>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</si>
  <si>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</si>
  <si>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</si>
  <si>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</si>
  <si>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</si>
  <si>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</si>
  <si>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</si>
  <si>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</si>
  <si>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</si>
  <si>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</si>
  <si>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</si>
  <si>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</si>
  <si>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</si>
  <si>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</si>
  <si>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</si>
  <si>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</si>
  <si>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</si>
  <si>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</si>
  <si>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</si>
  <si>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</si>
  <si>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</si>
  <si>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</si>
  <si>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</si>
  <si>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</si>
  <si>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</si>
  <si>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</si>
  <si>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</si>
  <si>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</si>
  <si>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</si>
  <si>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</si>
  <si>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</si>
  <si>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</si>
  <si>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</si>
  <si>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</si>
  <si>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</si>
  <si>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</si>
  <si>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</si>
  <si>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</si>
  <si>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</si>
  <si>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</si>
  <si>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</si>
  <si>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</si>
  <si>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</si>
  <si>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</si>
  <si>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</si>
  <si>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</si>
  <si>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</si>
  <si>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</si>
  <si>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</si>
  <si>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</si>
  <si>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</si>
  <si>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</si>
  <si>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</si>
  <si>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</si>
  <si>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</si>
  <si>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</si>
  <si>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</si>
  <si>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</si>
  <si>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</si>
  <si>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</si>
  <si>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</si>
  <si>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</si>
  <si>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</si>
  <si>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</si>
  <si>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</si>
  <si>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</si>
  <si>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</si>
  <si>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</si>
  <si>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</si>
  <si>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</si>
  <si>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</si>
  <si>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</si>
  <si>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</si>
  <si>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</si>
  <si>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</si>
  <si>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</si>
  <si>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</si>
  <si>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</si>
  <si>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</si>
  <si>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</si>
  <si>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</si>
  <si>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</si>
  <si>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</si>
  <si>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</si>
  <si>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</si>
  <si>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</si>
  <si>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</si>
  <si>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</si>
  <si>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</si>
  <si>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</si>
  <si>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</si>
  <si>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</si>
  <si>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</si>
  <si>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</si>
  <si>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</si>
  <si>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</si>
  <si>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</si>
  <si>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</si>
  <si>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</si>
  <si>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</si>
  <si>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</si>
  <si>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</si>
  <si>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</si>
  <si>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</si>
  <si>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</si>
  <si>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</si>
  <si>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</si>
  <si>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</si>
  <si>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</si>
  <si>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</si>
  <si>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</si>
  <si>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</si>
  <si>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</si>
  <si>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</si>
  <si>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</si>
  <si>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</si>
  <si>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</si>
  <si>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</si>
  <si>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</si>
  <si>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</si>
  <si>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</si>
  <si>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</si>
  <si>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</si>
  <si>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</si>
  <si>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</si>
  <si>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</si>
  <si>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</si>
  <si>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</si>
  <si>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</si>
  <si>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</si>
  <si>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</si>
  <si>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</si>
  <si>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</si>
  <si>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</si>
  <si>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</si>
  <si>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</si>
  <si>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</si>
  <si>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</si>
  <si>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</si>
  <si>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</si>
  <si>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</si>
  <si>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</si>
  <si>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</si>
  <si>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</si>
  <si>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</si>
  <si>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</si>
  <si>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</si>
  <si>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</si>
  <si>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</si>
  <si>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</si>
  <si>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</si>
  <si>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</si>
  <si>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</si>
  <si>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</si>
  <si>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</si>
  <si>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</si>
  <si>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</si>
  <si>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</si>
  <si>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</si>
  <si>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</si>
  <si>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</si>
  <si>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</si>
  <si>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</si>
  <si>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</si>
  <si>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</si>
  <si>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</si>
  <si>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</si>
  <si>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</si>
  <si>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</si>
  <si>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</si>
  <si>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</si>
  <si>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</si>
  <si>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</si>
  <si>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</si>
  <si>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</si>
  <si>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</si>
  <si>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</si>
  <si>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</si>
  <si>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</si>
  <si>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</si>
  <si>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</si>
  <si>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</si>
  <si>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</si>
  <si>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</si>
  <si>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</si>
  <si>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</si>
  <si>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</si>
  <si>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</si>
  <si>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</si>
  <si>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</si>
  <si>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</si>
  <si>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</si>
  <si>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</si>
  <si>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</si>
  <si>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</si>
  <si>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</si>
  <si>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</si>
  <si>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</si>
  <si>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</si>
  <si>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</si>
  <si>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</si>
  <si>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</si>
  <si>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</si>
  <si>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</si>
  <si>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</si>
  <si>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</si>
  <si>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</si>
  <si>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</si>
  <si>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</si>
  <si>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</si>
  <si>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</si>
  <si>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</si>
  <si>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</si>
  <si>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</si>
  <si>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</si>
  <si>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</si>
  <si>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</si>
  <si>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</si>
  <si>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</si>
  <si>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</si>
  <si>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</si>
  <si>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</si>
  <si>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</si>
  <si>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</si>
  <si>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</si>
  <si>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</si>
  <si>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</si>
  <si>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</si>
  <si>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</si>
  <si>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</si>
  <si>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</si>
  <si>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</si>
  <si>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</si>
  <si>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</si>
  <si>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</si>
  <si>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</si>
  <si>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</si>
  <si>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</si>
  <si>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</si>
  <si>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</si>
  <si>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</si>
  <si>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</si>
  <si>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</si>
  <si>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</si>
  <si>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</si>
  <si>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</si>
  <si>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</si>
  <si>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</si>
  <si>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</si>
  <si>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</si>
  <si>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</si>
  <si>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</si>
  <si>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</si>
  <si>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</si>
  <si>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</si>
  <si>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</si>
  <si>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</si>
  <si>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</si>
  <si>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</si>
  <si>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</si>
  <si>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</si>
  <si>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</si>
  <si>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</si>
  <si>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</si>
  <si>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</si>
  <si>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</si>
  <si>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</si>
  <si>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</si>
  <si>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</si>
  <si>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</si>
  <si>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</si>
  <si>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</si>
  <si>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</si>
  <si>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</si>
  <si>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</si>
  <si>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</si>
  <si>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</si>
  <si>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</si>
  <si>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</si>
  <si>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</si>
  <si>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</si>
  <si>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</si>
  <si>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</si>
  <si>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</si>
  <si>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</si>
  <si>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</si>
  <si>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</si>
  <si>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</si>
  <si>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</si>
  <si>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</si>
  <si>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</si>
  <si>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</si>
  <si>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</si>
  <si>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</si>
  <si>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</si>
  <si>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</si>
  <si>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</si>
  <si>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</si>
  <si>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</si>
  <si>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</si>
  <si>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</si>
  <si>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</si>
  <si>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</si>
  <si>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</si>
  <si>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</si>
  <si>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</si>
  <si>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</si>
  <si>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</si>
  <si>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</si>
  <si>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</si>
  <si>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</si>
  <si>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</si>
  <si>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</si>
  <si>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</si>
  <si>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</si>
  <si>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</si>
  <si>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</si>
  <si>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</si>
  <si>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</si>
  <si>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</si>
  <si>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</si>
  <si>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</si>
  <si>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</si>
  <si>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</si>
  <si>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</si>
  <si>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</si>
  <si>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</si>
  <si>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</si>
  <si>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</si>
  <si>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</si>
  <si>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</si>
  <si>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</si>
  <si>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</si>
  <si>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</si>
  <si>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</si>
  <si>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</si>
  <si>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</si>
  <si>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</si>
  <si>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</si>
  <si>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</si>
  <si>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</si>
  <si>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</si>
  <si>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</si>
  <si>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</si>
  <si>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</si>
  <si>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</si>
  <si>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</si>
  <si>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</si>
  <si>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</si>
  <si>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</si>
  <si>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</si>
  <si>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</si>
  <si>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</si>
  <si>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</si>
  <si>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</si>
  <si>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</si>
  <si>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</si>
  <si>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</si>
  <si>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</si>
  <si>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</si>
  <si>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</si>
  <si>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</si>
  <si>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</si>
  <si>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</si>
  <si>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</si>
  <si>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</si>
  <si>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</si>
  <si>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</si>
  <si>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</si>
  <si>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</si>
  <si>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</si>
  <si>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</si>
  <si>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</si>
  <si>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</si>
  <si>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</si>
  <si>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</si>
  <si>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</si>
  <si>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</si>
  <si>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</si>
  <si>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</si>
  <si>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</si>
  <si>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</si>
  <si>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</si>
  <si>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</si>
  <si>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</si>
  <si>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</si>
  <si>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</si>
  <si>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</si>
  <si>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</si>
  <si>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</si>
  <si>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</si>
  <si>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</si>
  <si>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</si>
  <si>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</si>
  <si>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</si>
  <si>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</si>
  <si>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</si>
  <si>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</si>
  <si>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</si>
  <si>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</si>
  <si>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</si>
  <si>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</si>
  <si>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</si>
  <si>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</si>
  <si>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</si>
  <si>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</si>
  <si>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</si>
  <si>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</si>
  <si>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</si>
  <si>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</si>
  <si>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</si>
  <si>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</si>
  <si>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</si>
  <si>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</si>
  <si>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</si>
  <si>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</si>
  <si>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</si>
  <si>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</si>
  <si>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</si>
  <si>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</si>
  <si>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</si>
  <si>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</si>
  <si>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</si>
  <si>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</si>
  <si>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</si>
  <si>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</si>
  <si>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</si>
  <si>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</si>
  <si>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</si>
  <si>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</si>
  <si>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</si>
  <si>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</si>
  <si>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</si>
  <si>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</si>
  <si>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</si>
  <si>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</si>
  <si>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</si>
  <si>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</si>
  <si>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</si>
  <si>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</si>
  <si>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</si>
  <si>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</si>
  <si>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</si>
  <si>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</si>
  <si>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</si>
  <si>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</si>
  <si>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</si>
  <si>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</si>
  <si>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</si>
  <si>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</si>
  <si>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</si>
  <si>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</si>
  <si>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</si>
  <si>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</si>
  <si>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</si>
  <si>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</si>
  <si>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</si>
  <si>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</si>
  <si>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</si>
  <si>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</si>
  <si>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</si>
  <si>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</si>
  <si>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</si>
  <si>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</si>
  <si>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</si>
  <si>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</si>
  <si>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</si>
  <si>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</si>
  <si>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</si>
  <si>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</si>
  <si>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</si>
  <si>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</si>
  <si>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</si>
  <si>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</si>
  <si>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</si>
  <si>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</si>
  <si>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</si>
  <si>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</si>
  <si>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</si>
  <si>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</si>
  <si>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</si>
  <si>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</si>
  <si>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</si>
  <si>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</si>
  <si>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</si>
  <si>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</si>
  <si>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</si>
  <si>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</si>
  <si>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</si>
  <si>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</si>
  <si>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</si>
  <si>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</si>
  <si>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</si>
  <si>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</si>
  <si>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</si>
  <si>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</si>
  <si>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</si>
  <si>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</si>
  <si>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</si>
  <si>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</si>
  <si>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</si>
  <si>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</si>
  <si>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</si>
  <si>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</si>
  <si>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</si>
  <si>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</si>
  <si>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</si>
  <si>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</si>
  <si>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</si>
  <si>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</si>
  <si>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</si>
  <si>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</si>
  <si>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</si>
  <si>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</si>
  <si>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</si>
  <si>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</si>
  <si>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</si>
  <si>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</si>
  <si>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</si>
  <si>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</si>
  <si>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</si>
  <si>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</si>
  <si>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</si>
  <si>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</si>
  <si>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</si>
  <si>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</si>
  <si>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</si>
  <si>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</si>
  <si>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</si>
  <si>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</si>
  <si>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</si>
  <si>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</si>
  <si>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</si>
  <si>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</si>
  <si>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</si>
  <si>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</si>
  <si>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</si>
  <si>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</si>
  <si>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</si>
  <si>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</si>
  <si>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</si>
  <si>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</si>
  <si>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</si>
  <si>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</si>
  <si>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</si>
  <si>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</si>
  <si>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</si>
  <si>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</si>
  <si>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</si>
  <si>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</si>
  <si>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</si>
  <si>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</si>
  <si>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</si>
  <si>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</si>
  <si>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</si>
  <si>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</si>
  <si>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</si>
  <si>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</si>
  <si>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</si>
  <si>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</si>
  <si>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</si>
  <si>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</si>
  <si>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</si>
  <si>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</si>
  <si>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</si>
  <si>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</si>
  <si>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</si>
  <si>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</si>
  <si>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</si>
  <si>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</si>
  <si>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</si>
  <si>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</si>
  <si>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</si>
  <si>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</si>
  <si>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</si>
  <si>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</si>
  <si>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</si>
  <si>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</si>
  <si>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</si>
  <si>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</si>
  <si>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</si>
  <si>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</si>
  <si>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</si>
  <si>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</si>
  <si>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</si>
  <si>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</si>
  <si>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</si>
  <si>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</si>
  <si>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</si>
  <si>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</si>
  <si>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</si>
  <si>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</si>
  <si>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</si>
  <si>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</si>
  <si>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</si>
  <si>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</si>
  <si>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</si>
  <si>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</si>
  <si>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</si>
  <si>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</si>
  <si>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</si>
  <si>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</si>
  <si>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</si>
  <si>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</si>
  <si>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</si>
  <si>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</si>
  <si>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</si>
  <si>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</si>
  <si>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</si>
  <si>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</si>
  <si>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</si>
  <si>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</si>
  <si>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</si>
  <si>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</si>
  <si>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</si>
  <si>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</si>
  <si>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</si>
  <si>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</si>
  <si>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</si>
  <si>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</si>
  <si>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</si>
  <si>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</si>
  <si>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</si>
  <si>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</si>
  <si>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</si>
  <si>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</si>
  <si>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</si>
  <si>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</si>
  <si>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</si>
  <si>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</si>
  <si>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</si>
  <si>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</si>
  <si>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</si>
  <si>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</si>
  <si>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</si>
  <si>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</si>
  <si>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</si>
  <si>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</si>
  <si>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</si>
  <si>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</si>
  <si>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</si>
  <si>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</si>
  <si>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</si>
  <si>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</si>
  <si>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</si>
  <si>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</si>
  <si>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</si>
  <si>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</si>
  <si>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</si>
  <si>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</si>
  <si>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</si>
  <si>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</si>
  <si>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</si>
  <si>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</si>
  <si>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</si>
  <si>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</si>
  <si>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</si>
  <si>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</si>
  <si>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</si>
  <si>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</si>
  <si>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</si>
  <si>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</si>
  <si>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</si>
  <si>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</si>
  <si>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</si>
  <si>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</si>
  <si>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</si>
  <si>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</si>
  <si>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</si>
  <si>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</si>
  <si>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</si>
  <si>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</si>
  <si>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</si>
  <si>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</si>
  <si>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</si>
  <si>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</si>
  <si>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</si>
  <si>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</si>
  <si>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</si>
  <si>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</si>
  <si>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</si>
  <si>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</si>
  <si>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</si>
  <si>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</si>
  <si>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</si>
  <si>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</si>
  <si>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</si>
  <si>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</si>
  <si>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</si>
  <si>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</si>
  <si>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</si>
  <si>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</si>
  <si>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</si>
  <si>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</si>
  <si>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</si>
  <si>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</si>
  <si>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</si>
  <si>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</si>
  <si>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</si>
  <si>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</si>
  <si>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</si>
  <si>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</si>
  <si>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</si>
  <si>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</si>
  <si>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</si>
  <si>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</si>
  <si>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</si>
  <si>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</si>
  <si>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</si>
  <si>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</si>
  <si>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</si>
  <si>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</si>
  <si>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</si>
  <si>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</si>
  <si>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</si>
  <si>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</si>
  <si>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</si>
  <si>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</si>
  <si>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</si>
  <si>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</si>
  <si>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</si>
  <si>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</si>
  <si>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</si>
  <si>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</si>
  <si>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</si>
  <si>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</si>
  <si>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</si>
  <si>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</si>
  <si>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</si>
  <si>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</si>
  <si>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</si>
  <si>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</si>
  <si>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</si>
  <si>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</si>
  <si>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</si>
  <si>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</si>
  <si>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</si>
  <si>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</si>
  <si>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</si>
  <si>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</si>
  <si>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</si>
  <si>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</si>
  <si>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</si>
  <si>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</si>
  <si>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</si>
  <si>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</si>
  <si>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</si>
  <si>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</si>
  <si>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</si>
  <si>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</si>
  <si>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</si>
  <si>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</si>
  <si>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</si>
  <si>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</si>
  <si>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</si>
  <si>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</si>
  <si>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</si>
  <si>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</si>
  <si>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</si>
  <si>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</si>
  <si>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</si>
  <si>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</si>
  <si>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</si>
  <si>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</si>
  <si>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</si>
  <si>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</si>
  <si>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</si>
  <si>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</si>
  <si>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</si>
  <si>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</si>
  <si>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</si>
  <si>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</si>
  <si>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</si>
  <si>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</si>
  <si>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</si>
  <si>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</si>
  <si>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</si>
  <si>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</si>
  <si>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</si>
  <si>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</si>
  <si>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</si>
  <si>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</si>
  <si>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</si>
  <si>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</si>
  <si>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</si>
  <si>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</si>
  <si>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</si>
  <si>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</si>
  <si>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</si>
  <si>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</si>
  <si>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</si>
  <si>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</si>
  <si>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</si>
  <si>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</si>
  <si>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</si>
  <si>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</si>
  <si>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</si>
  <si>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</si>
  <si>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</si>
  <si>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</si>
  <si>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</si>
  <si>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</si>
  <si>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</si>
  <si>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</si>
  <si>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</si>
  <si>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</si>
  <si>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</si>
  <si>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</si>
  <si>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</si>
  <si>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</si>
  <si>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</si>
  <si>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</si>
  <si>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</si>
  <si>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</si>
  <si>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</si>
  <si>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</si>
  <si>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</si>
  <si>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</si>
  <si>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</si>
  <si>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</si>
  <si>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</si>
  <si>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</si>
  <si>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</si>
  <si>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</si>
  <si>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</si>
  <si>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</si>
  <si>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</si>
  <si>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</si>
  <si>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</si>
  <si>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</si>
  <si>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</si>
  <si>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</si>
  <si>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</si>
  <si>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</si>
  <si>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</si>
  <si>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</si>
  <si>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</si>
  <si>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</si>
  <si>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</si>
  <si>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</si>
  <si>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</si>
  <si>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</si>
  <si>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</si>
  <si>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</si>
  <si>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</si>
  <si>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</si>
  <si>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</si>
  <si>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</si>
  <si>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</si>
  <si>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</si>
  <si>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</si>
  <si>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</si>
  <si>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</si>
  <si>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</si>
  <si>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</si>
  <si>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</si>
  <si>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</si>
  <si>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</si>
  <si>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</si>
  <si>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</si>
  <si>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</si>
  <si>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</si>
  <si>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</si>
  <si>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</si>
  <si>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</si>
  <si>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</si>
  <si>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</si>
  <si>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</si>
  <si>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</si>
  <si>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</si>
  <si>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</si>
  <si>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</si>
  <si>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</si>
  <si>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</si>
  <si>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</si>
  <si>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</si>
  <si>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</si>
  <si>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</si>
  <si>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</si>
  <si>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</si>
  <si>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</si>
  <si>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</si>
  <si>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</si>
  <si>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</si>
  <si>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</si>
  <si>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</si>
  <si>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</si>
  <si>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</si>
  <si>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</si>
  <si>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</si>
  <si>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</si>
  <si>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</si>
  <si>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</si>
  <si>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</si>
  <si>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</si>
  <si>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</si>
  <si>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</si>
  <si>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</si>
  <si>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</si>
  <si>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</si>
  <si>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</si>
  <si>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</si>
  <si>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</si>
  <si>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</si>
  <si>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</si>
  <si>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</si>
  <si>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</si>
  <si>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</si>
  <si>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</si>
  <si>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</si>
  <si>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</si>
  <si>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</si>
  <si>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</si>
  <si>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</si>
  <si>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</si>
  <si>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</si>
  <si>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</si>
  <si>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</si>
  <si>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</si>
  <si>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</si>
  <si>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</si>
  <si>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</si>
  <si>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</si>
  <si>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</si>
  <si>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</si>
  <si>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</si>
  <si>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</si>
  <si>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</si>
  <si>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</si>
  <si>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</si>
  <si>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</si>
  <si>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</si>
  <si>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</si>
  <si>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</si>
  <si>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</si>
  <si>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</si>
  <si>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</si>
  <si>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</si>
  <si>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</si>
  <si>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</si>
  <si>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</si>
  <si>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</si>
  <si>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</si>
  <si>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</si>
  <si>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</si>
  <si>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</si>
  <si>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</si>
  <si>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</si>
  <si>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</si>
  <si>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</si>
  <si>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</si>
  <si>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</si>
  <si>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</si>
  <si>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</si>
  <si>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</si>
  <si>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</si>
  <si>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</si>
  <si>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</si>
  <si>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</si>
  <si>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</si>
  <si>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</si>
  <si>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</si>
  <si>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</si>
  <si>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</si>
  <si>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</si>
  <si>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</si>
  <si>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</si>
  <si>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</si>
  <si>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</si>
  <si>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</si>
  <si>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</si>
  <si>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</si>
  <si>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</si>
  <si>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</si>
  <si>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</si>
  <si>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</si>
  <si>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</si>
  <si>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</si>
  <si>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</si>
  <si>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</si>
  <si>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</si>
  <si>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</si>
  <si>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</si>
  <si>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</si>
  <si>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</si>
  <si>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</si>
  <si>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</si>
  <si>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</si>
  <si>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</si>
  <si>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</si>
  <si>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</si>
  <si>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</si>
  <si>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</si>
  <si>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</si>
  <si>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</si>
  <si>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</si>
  <si>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</si>
  <si>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</si>
  <si>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</si>
  <si>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</si>
  <si>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</si>
  <si>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</si>
  <si>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</si>
  <si>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</si>
  <si>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</si>
  <si>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</si>
  <si>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</si>
  <si>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</si>
  <si>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</si>
  <si>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</si>
  <si>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</si>
  <si>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</si>
  <si>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</si>
  <si>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</si>
  <si>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</si>
  <si>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</si>
  <si>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</si>
  <si>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</si>
  <si>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</si>
  <si>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</si>
  <si>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</si>
  <si>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</si>
  <si>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</si>
  <si>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</si>
  <si>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</si>
  <si>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</si>
  <si>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</si>
  <si>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</si>
  <si>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</si>
  <si>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</si>
  <si>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</si>
  <si>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</si>
  <si>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</si>
  <si>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</si>
  <si>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</si>
  <si>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</si>
  <si>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</si>
  <si>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</si>
  <si>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</si>
  <si>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</si>
  <si>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</si>
  <si>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</si>
  <si>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</si>
  <si>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</si>
  <si>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</si>
  <si>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</si>
  <si>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</si>
  <si>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</si>
  <si>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</si>
  <si>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</si>
  <si>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</si>
  <si>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</si>
  <si>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</si>
  <si>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</si>
  <si>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</si>
  <si>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</si>
  <si>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</si>
  <si>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</si>
  <si>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</si>
  <si>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</si>
  <si>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</si>
  <si>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</si>
  <si>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</si>
  <si>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</si>
  <si>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</si>
  <si>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</si>
  <si>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</si>
  <si>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</si>
  <si>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</si>
  <si>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</si>
  <si>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</si>
  <si>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</si>
  <si>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</si>
  <si>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</si>
  <si>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</si>
  <si>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</si>
  <si>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</si>
  <si>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</si>
  <si>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</si>
  <si>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</si>
  <si>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</si>
  <si>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</si>
  <si>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</si>
  <si>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</si>
  <si>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</si>
  <si>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</si>
  <si>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</si>
  <si>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</si>
  <si>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</si>
  <si>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</si>
  <si>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</si>
  <si>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</si>
  <si>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</si>
  <si>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</si>
  <si>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</si>
  <si>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</si>
  <si>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</si>
  <si>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</si>
  <si>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</si>
  <si>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</si>
  <si>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</si>
  <si>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</si>
  <si>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</si>
  <si>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</si>
  <si>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</si>
  <si>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</si>
  <si>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</si>
  <si>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</si>
  <si>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</si>
  <si>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</si>
  <si>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</si>
  <si>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</si>
  <si>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</si>
  <si>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</si>
  <si>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</si>
  <si>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</si>
  <si>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</si>
  <si>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</si>
  <si>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</si>
  <si>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</si>
  <si>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</si>
  <si>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</si>
  <si>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</si>
  <si>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</si>
  <si>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</si>
  <si>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</si>
  <si>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</si>
  <si>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</si>
  <si>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</si>
  <si>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</si>
  <si>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</si>
  <si>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</si>
  <si>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</si>
  <si>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</si>
  <si>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</si>
  <si>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</si>
  <si>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</si>
  <si>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</si>
  <si>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</si>
  <si>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</si>
  <si>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</si>
  <si>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</si>
  <si>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</si>
  <si>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</si>
  <si>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</si>
  <si>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</si>
  <si>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</si>
  <si>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</si>
  <si>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</si>
  <si>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</si>
  <si>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</si>
  <si>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</si>
  <si>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</si>
  <si>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</si>
  <si>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</si>
  <si>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</si>
  <si>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</si>
  <si>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</si>
  <si>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</si>
  <si>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</si>
  <si>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</si>
  <si>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</si>
  <si>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</si>
  <si>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</si>
  <si>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</si>
  <si>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</si>
  <si>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</si>
  <si>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</si>
  <si>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</si>
  <si>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</si>
  <si>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</si>
  <si>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</si>
  <si>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</si>
  <si>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</si>
  <si>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</si>
  <si>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</si>
  <si>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</si>
  <si>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</si>
  <si>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</si>
  <si>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</si>
  <si>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</si>
  <si>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</si>
  <si>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</si>
  <si>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</si>
  <si>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</si>
  <si>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</si>
  <si>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</si>
  <si>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</si>
  <si>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</si>
  <si>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</si>
  <si>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</si>
  <si>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</si>
  <si>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</si>
  <si>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</si>
  <si>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</si>
  <si>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</si>
  <si>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</si>
  <si>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</si>
  <si>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</si>
  <si>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</si>
  <si>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</si>
  <si>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</si>
  <si>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</si>
  <si>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</si>
  <si>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</si>
  <si>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</si>
  <si>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</si>
  <si>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</si>
  <si>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</si>
  <si>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</si>
  <si>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</si>
  <si>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</si>
  <si>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</si>
  <si>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</si>
  <si>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</si>
  <si>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</si>
  <si>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</si>
  <si>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</si>
  <si>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</si>
  <si>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</si>
  <si>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</si>
  <si>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</si>
  <si>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</si>
  <si>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</si>
  <si>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</si>
  <si>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</si>
  <si>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</si>
  <si>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</si>
  <si>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</si>
  <si>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</si>
  <si>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</si>
  <si>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</si>
  <si>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</si>
  <si>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</si>
  <si>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</si>
  <si>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</si>
  <si>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</si>
  <si>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</si>
  <si>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</si>
  <si>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</si>
  <si>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</si>
  <si>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</si>
  <si>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</si>
  <si>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</si>
  <si>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</si>
  <si>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</si>
  <si>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</si>
  <si>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</si>
  <si>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</si>
  <si>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</si>
  <si>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</si>
  <si>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</si>
  <si>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</si>
  <si>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</si>
  <si>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</si>
  <si>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</si>
  <si>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</si>
  <si>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</si>
  <si>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</si>
  <si>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</si>
  <si>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</si>
  <si>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</si>
  <si>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</si>
  <si>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</si>
  <si>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</si>
  <si>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</si>
  <si>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</si>
  <si>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</si>
  <si>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</si>
  <si>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</si>
  <si>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</si>
  <si>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</si>
  <si>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</si>
  <si>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</si>
  <si>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</si>
  <si>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</si>
  <si>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</si>
  <si>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</si>
  <si>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</si>
  <si>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</si>
  <si>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</si>
  <si>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</si>
  <si>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</si>
  <si>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</si>
  <si>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</si>
  <si>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</si>
  <si>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</si>
  <si>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</si>
  <si>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</si>
  <si>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</si>
  <si>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</si>
  <si>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</si>
  <si>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</si>
  <si>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</si>
  <si>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</si>
  <si>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</si>
  <si>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</si>
  <si>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</si>
  <si>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</si>
  <si>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</si>
  <si>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</si>
  <si>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</si>
  <si>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</si>
  <si>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</si>
  <si>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</si>
  <si>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</si>
  <si>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</si>
  <si>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</si>
  <si>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</si>
  <si>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</si>
  <si>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</si>
  <si>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</si>
  <si>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</si>
  <si>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</si>
  <si>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</si>
  <si>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</si>
  <si>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</si>
  <si>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</si>
  <si>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</si>
  <si>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</si>
  <si>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</si>
  <si>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</si>
  <si>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</si>
  <si>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</si>
  <si>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</si>
  <si>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</si>
  <si>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</si>
  <si>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</si>
  <si>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</si>
  <si>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</si>
  <si>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</si>
  <si>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</si>
  <si>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</si>
  <si>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</si>
  <si>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</si>
  <si>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</si>
  <si>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</si>
  <si>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</si>
  <si>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</si>
  <si>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</si>
  <si>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</si>
  <si>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</si>
  <si>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</si>
  <si>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</si>
  <si>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</si>
  <si>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</si>
  <si>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</si>
  <si>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</si>
  <si>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</si>
  <si>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</si>
  <si>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</si>
  <si>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</si>
  <si>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</si>
  <si>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</si>
  <si>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</si>
  <si>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</si>
  <si>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</si>
  <si>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</si>
  <si>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</si>
  <si>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</si>
  <si>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</si>
  <si>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</si>
  <si>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</si>
  <si>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</si>
  <si>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</si>
  <si>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</si>
  <si>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</si>
  <si>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</si>
  <si>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</si>
  <si>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</si>
  <si>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</si>
  <si>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</si>
  <si>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</si>
  <si>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</si>
  <si>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</si>
  <si>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</si>
  <si>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</si>
  <si>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</si>
  <si>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</si>
  <si>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</si>
  <si>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</si>
  <si>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</si>
  <si>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</si>
  <si>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</si>
  <si>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</si>
  <si>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</si>
  <si>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</si>
  <si>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</si>
  <si>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</si>
  <si>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</si>
  <si>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</si>
  <si>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</si>
  <si>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</si>
  <si>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</si>
  <si>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</si>
  <si>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</si>
  <si>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</si>
  <si>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</si>
  <si>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</si>
  <si>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</si>
  <si>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</si>
  <si>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</si>
  <si>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</si>
  <si>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</si>
  <si>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</si>
  <si>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</si>
  <si>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</si>
  <si>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</si>
  <si>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</si>
  <si>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</si>
  <si>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</si>
  <si>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</si>
  <si>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</si>
  <si>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</si>
  <si>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</si>
  <si>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</si>
  <si>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</si>
  <si>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</si>
  <si>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</si>
  <si>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</si>
  <si>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</si>
  <si>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</si>
  <si>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</si>
  <si>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</si>
  <si>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</si>
  <si>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</si>
  <si>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</si>
  <si>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</si>
  <si>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</si>
  <si>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</si>
  <si>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</si>
  <si>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</si>
  <si>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</si>
  <si>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</si>
  <si>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</si>
  <si>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</si>
  <si>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</si>
  <si>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</si>
  <si>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</si>
  <si>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</si>
  <si>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</si>
  <si>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</si>
  <si>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</si>
  <si>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</si>
  <si>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</si>
  <si>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</si>
  <si>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</si>
  <si>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</si>
  <si>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</si>
  <si>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</si>
  <si>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</si>
  <si>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</si>
  <si>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</si>
  <si>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</si>
  <si>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</si>
  <si>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</si>
  <si>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</si>
  <si>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</si>
  <si>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</si>
  <si>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</si>
  <si>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</si>
  <si>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</si>
  <si>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</si>
  <si>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</si>
  <si>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</si>
  <si>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</si>
  <si>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</si>
  <si>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</si>
  <si>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</si>
  <si>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</si>
  <si>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</si>
  <si>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</si>
  <si>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</si>
  <si>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</si>
  <si>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</si>
  <si>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</si>
  <si>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</si>
  <si>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</si>
  <si>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</si>
  <si>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</si>
  <si>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</si>
  <si>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</si>
  <si>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</si>
  <si>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</si>
  <si>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</si>
  <si>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</si>
  <si>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</si>
  <si>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</si>
  <si>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</si>
  <si>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</si>
  <si>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</si>
  <si>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</si>
  <si>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</si>
  <si>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</si>
  <si>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</si>
  <si>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</si>
  <si>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</si>
  <si>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</si>
  <si>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</si>
  <si>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</si>
  <si>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</si>
  <si>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</si>
  <si>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</si>
  <si>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</si>
  <si>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</si>
  <si>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</si>
  <si>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</si>
  <si>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</si>
  <si>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</si>
  <si>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</si>
  <si>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</si>
  <si>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</si>
  <si>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</si>
  <si>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</si>
  <si>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</si>
  <si>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</si>
  <si>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</si>
  <si>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</si>
  <si>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</si>
  <si>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</si>
  <si>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</si>
  <si>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</si>
  <si>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</si>
  <si>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</si>
  <si>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</si>
  <si>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</si>
  <si>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</si>
  <si>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</si>
  <si>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</si>
  <si>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</si>
  <si>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</si>
  <si>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</si>
  <si>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</si>
  <si>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</si>
  <si>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</si>
  <si>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</si>
  <si>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</si>
  <si>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</si>
  <si>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</si>
  <si>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</si>
  <si>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</si>
  <si>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</si>
  <si>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</si>
  <si>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</si>
  <si>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</si>
  <si>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</si>
  <si>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</si>
  <si>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</si>
  <si>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</si>
  <si>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</si>
  <si>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</si>
  <si>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</si>
  <si>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</si>
  <si>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</si>
  <si>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</si>
  <si>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</si>
  <si>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</si>
  <si>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</si>
  <si>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</si>
  <si>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</si>
  <si>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</si>
  <si>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</si>
  <si>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</si>
  <si>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</si>
  <si>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</si>
  <si>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</si>
  <si>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</si>
  <si>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</si>
  <si>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</si>
  <si>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</si>
  <si>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</si>
  <si>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</si>
  <si>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</si>
  <si>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</si>
  <si>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</si>
  <si>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</si>
  <si>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</si>
  <si>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</si>
  <si>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</si>
  <si>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</si>
  <si>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</si>
  <si>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</si>
  <si>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</si>
  <si>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</si>
  <si>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</si>
  <si>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</si>
  <si>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</si>
  <si>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</si>
  <si>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</si>
  <si>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</si>
  <si>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</si>
  <si>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</si>
  <si>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</si>
  <si>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</si>
  <si>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</si>
  <si>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</si>
  <si>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</si>
  <si>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</si>
  <si>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</si>
  <si>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</si>
  <si>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</si>
  <si>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</si>
  <si>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</si>
  <si>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</si>
  <si>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</si>
  <si>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</si>
  <si>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</si>
  <si>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</si>
  <si>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</si>
  <si>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</si>
  <si>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</si>
  <si>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</si>
  <si>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</si>
  <si>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</si>
  <si>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</si>
  <si>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</si>
  <si>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</si>
  <si>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</si>
  <si>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</si>
  <si>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</si>
  <si>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</si>
  <si>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</si>
  <si>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</si>
  <si>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</si>
  <si>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</si>
  <si>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</si>
  <si>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</si>
  <si>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</si>
  <si>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</si>
  <si>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</si>
  <si>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</si>
  <si>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</si>
  <si>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</si>
  <si>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</si>
  <si>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</si>
  <si>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</si>
  <si>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</si>
  <si>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</si>
  <si>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</si>
  <si>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</si>
  <si>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</si>
  <si>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</si>
  <si>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</si>
  <si>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</si>
  <si>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</si>
  <si>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</si>
  <si>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</si>
  <si>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</si>
  <si>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</si>
  <si>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</si>
  <si>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</si>
  <si>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</si>
  <si>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</si>
  <si>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</si>
  <si>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</si>
  <si>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</si>
  <si>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</si>
  <si>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</si>
  <si>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</si>
  <si>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</si>
  <si>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</si>
  <si>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</si>
  <si>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</si>
  <si>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</si>
  <si>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</si>
  <si>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</si>
  <si>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</si>
  <si>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</si>
  <si>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</si>
  <si>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</si>
  <si>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</si>
  <si>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</si>
  <si>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</si>
  <si>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</si>
  <si>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</si>
  <si>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</si>
  <si>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</si>
  <si>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</si>
  <si>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</si>
  <si>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</si>
  <si>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</si>
  <si>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</si>
  <si>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</si>
  <si>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</si>
  <si>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</si>
  <si>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</si>
  <si>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</si>
  <si>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</si>
  <si>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</si>
  <si>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</si>
  <si>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</si>
  <si>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</si>
  <si>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</si>
  <si>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</si>
  <si>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</si>
  <si>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</si>
  <si>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</si>
  <si>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</si>
  <si>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</si>
  <si>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</si>
  <si>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</si>
  <si>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</si>
  <si>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</si>
  <si>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</si>
  <si>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</si>
  <si>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</si>
  <si>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</si>
  <si>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</si>
  <si>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</si>
  <si>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</si>
  <si>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</si>
  <si>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</si>
  <si>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</si>
  <si>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</si>
  <si>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</si>
  <si>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</si>
  <si>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</si>
  <si>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</si>
  <si>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</si>
  <si>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</si>
  <si>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</si>
  <si>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</si>
  <si>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</si>
  <si>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</si>
  <si>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</si>
  <si>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</si>
  <si>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</si>
  <si>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</si>
  <si>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</si>
  <si>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</si>
  <si>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</si>
  <si>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</si>
  <si>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</si>
  <si>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</si>
  <si>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</si>
  <si>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</si>
  <si>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</si>
  <si>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</si>
  <si>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</si>
  <si>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</si>
  <si>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</si>
  <si>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</si>
  <si>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</si>
  <si>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</si>
  <si>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</si>
  <si>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</si>
  <si>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</si>
  <si>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</si>
  <si>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</si>
  <si>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</si>
  <si>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</si>
  <si>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</si>
  <si>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</si>
  <si>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</si>
  <si>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</si>
  <si>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</si>
  <si>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</si>
  <si>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</si>
  <si>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</si>
  <si>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</si>
  <si>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</si>
  <si>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</si>
  <si>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</si>
  <si>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</si>
  <si>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</si>
  <si>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</si>
  <si>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</si>
  <si>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</si>
  <si>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</si>
  <si>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</si>
  <si>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</si>
  <si>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</si>
  <si>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</si>
  <si>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</si>
  <si>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</si>
  <si>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</si>
  <si>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</si>
  <si>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</si>
  <si>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</si>
  <si>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</si>
  <si>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</si>
  <si>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</si>
  <si>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</si>
  <si>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</si>
  <si>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</si>
  <si>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</si>
  <si>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</si>
  <si>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</si>
  <si>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</si>
  <si>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</si>
  <si>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</si>
  <si>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</si>
  <si>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</si>
  <si>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</si>
  <si>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</si>
  <si>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</si>
  <si>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</si>
  <si>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</si>
  <si>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</si>
  <si>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</si>
  <si>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</si>
  <si>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</si>
  <si>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</si>
  <si>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</si>
  <si>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</si>
  <si>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</si>
  <si>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</si>
  <si>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</si>
  <si>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</si>
  <si>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</si>
  <si>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</si>
  <si>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</si>
  <si>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</si>
  <si>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</si>
  <si>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</si>
  <si>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</si>
  <si>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</si>
  <si>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</si>
  <si>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</si>
  <si>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</si>
  <si>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</si>
  <si>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</si>
  <si>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</si>
  <si>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</si>
  <si>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</si>
  <si>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</si>
  <si>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</si>
  <si>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</si>
  <si>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</si>
  <si>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</si>
  <si>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</si>
  <si>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</si>
  <si>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</si>
  <si>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</si>
  <si>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</si>
  <si>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</si>
  <si>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</si>
  <si>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</si>
  <si>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</si>
  <si>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</si>
  <si>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</si>
  <si>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</si>
  <si>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</si>
  <si>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</si>
  <si>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</si>
  <si>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</si>
  <si>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</si>
  <si>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</si>
  <si>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</si>
  <si>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</si>
  <si>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</si>
  <si>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</si>
  <si>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</si>
  <si>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</si>
  <si>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</si>
  <si>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</si>
  <si>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</si>
  <si>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</si>
  <si>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</si>
  <si>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</si>
  <si>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</si>
  <si>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</si>
  <si>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</si>
  <si>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</si>
  <si>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</si>
  <si>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</si>
  <si>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</si>
  <si>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</si>
  <si>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</si>
  <si>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</si>
  <si>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</si>
  <si>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</si>
  <si>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</si>
  <si>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</si>
  <si>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</si>
  <si>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</si>
  <si>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</si>
  <si>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</si>
  <si>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</si>
  <si>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</si>
  <si>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</si>
  <si>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</si>
  <si>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</si>
  <si>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</si>
  <si>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</si>
  <si>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</si>
  <si>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</si>
  <si>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</si>
  <si>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</si>
  <si>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</si>
  <si>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</si>
  <si>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</si>
  <si>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</si>
  <si>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</si>
  <si>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</si>
  <si>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</si>
  <si>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</si>
  <si>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</si>
  <si>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</si>
  <si>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</si>
  <si>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</si>
  <si>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</si>
  <si>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</si>
  <si>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</si>
  <si>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</si>
  <si>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</si>
  <si>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</si>
  <si>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</si>
  <si>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</si>
  <si>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</si>
  <si>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</si>
  <si>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</si>
  <si>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</si>
  <si>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</si>
  <si>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</si>
  <si>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</si>
  <si>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</si>
  <si>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</si>
  <si>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</si>
  <si>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</si>
  <si>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</si>
  <si>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</si>
  <si>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</si>
  <si>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</si>
  <si>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</si>
  <si>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</si>
  <si>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</si>
  <si>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</si>
  <si>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</si>
  <si>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</si>
  <si>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</si>
  <si>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</si>
  <si>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</si>
  <si>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</si>
  <si>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</si>
  <si>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</si>
  <si>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</si>
  <si>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</si>
  <si>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</si>
  <si>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</si>
  <si>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</si>
  <si>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</si>
  <si>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</si>
  <si>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</si>
  <si>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</si>
  <si>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</si>
  <si>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</si>
  <si>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</si>
  <si>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</si>
  <si>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</si>
  <si>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</si>
  <si>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</si>
  <si>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</si>
  <si>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</si>
  <si>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</si>
  <si>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</si>
  <si>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</si>
  <si>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</si>
  <si>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</si>
  <si>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</si>
  <si>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</si>
  <si>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</si>
  <si>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</si>
  <si>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</si>
  <si>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</si>
  <si>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</si>
  <si>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</si>
  <si>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</si>
  <si>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</si>
  <si>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</si>
  <si>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</si>
  <si>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</si>
  <si>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</si>
  <si>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</si>
  <si>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</si>
  <si>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</si>
  <si>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</si>
  <si>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</si>
  <si>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</si>
  <si>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</si>
  <si>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</si>
  <si>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</si>
  <si>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</si>
  <si>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</si>
  <si>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</si>
  <si>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</si>
  <si>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</si>
  <si>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</si>
  <si>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</si>
  <si>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</si>
  <si>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</si>
  <si>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</si>
  <si>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</si>
  <si>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</si>
  <si>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</si>
  <si>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</si>
  <si>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</si>
  <si>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</si>
  <si>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</si>
  <si>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</si>
  <si>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</si>
  <si>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</si>
  <si>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</si>
  <si>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</si>
  <si>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</si>
  <si>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</si>
  <si>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</si>
  <si>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</si>
  <si>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</si>
  <si>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</si>
  <si>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</si>
  <si>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</si>
  <si>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</si>
  <si>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</si>
  <si>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</si>
  <si>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</si>
  <si>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</si>
  <si>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</si>
  <si>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</si>
  <si>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</si>
  <si>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</si>
  <si>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</si>
  <si>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</si>
  <si>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</si>
  <si>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</si>
  <si>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</si>
  <si>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</si>
  <si>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</si>
  <si>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</si>
  <si>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</si>
  <si>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</si>
  <si>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</si>
  <si>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</si>
  <si>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</si>
  <si>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</si>
  <si>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</si>
  <si>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</si>
  <si>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</si>
  <si>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</si>
  <si>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</si>
  <si>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</si>
  <si>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</si>
  <si>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</si>
  <si>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</si>
  <si>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</si>
  <si>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</si>
  <si>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</si>
  <si>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</si>
  <si>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</si>
  <si>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</si>
  <si>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</si>
  <si>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</si>
  <si>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</si>
  <si>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</si>
  <si>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</si>
  <si>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</si>
  <si>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</si>
  <si>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</si>
  <si>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</si>
  <si>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</si>
  <si>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</si>
  <si>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</si>
  <si>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</si>
  <si>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</si>
  <si>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</si>
  <si>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</si>
  <si>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</si>
  <si>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</si>
  <si>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</si>
  <si>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</si>
  <si>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</si>
  <si>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</si>
  <si>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</si>
  <si>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</si>
  <si>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</si>
  <si>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</si>
  <si>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</si>
  <si>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</si>
  <si>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</si>
  <si>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</si>
  <si>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</si>
  <si>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</si>
  <si>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</si>
  <si>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</si>
  <si>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</si>
  <si>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</si>
  <si>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</si>
  <si>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</si>
  <si>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</si>
  <si>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</si>
  <si>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</si>
  <si>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</si>
  <si>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</si>
  <si>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</si>
  <si>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</si>
  <si>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</si>
  <si>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</si>
  <si>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</si>
  <si>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</si>
  <si>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</si>
  <si>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</si>
  <si>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</si>
  <si>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</si>
  <si>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</si>
  <si>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</si>
  <si>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</si>
  <si>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</si>
  <si>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</si>
  <si>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</si>
  <si>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</si>
  <si>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</si>
  <si>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</si>
  <si>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</si>
  <si>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</si>
  <si>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</si>
  <si>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</si>
  <si>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</si>
  <si>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</si>
  <si>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</si>
  <si>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</si>
  <si>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</si>
  <si>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</si>
  <si>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</si>
  <si>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</si>
  <si>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</si>
  <si>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</si>
  <si>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</si>
  <si>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</si>
  <si>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</si>
  <si>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</si>
  <si>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</si>
  <si>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</si>
  <si>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</si>
  <si>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</si>
  <si>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</si>
  <si>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</si>
  <si>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</si>
  <si>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</si>
  <si>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</si>
  <si>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</si>
  <si>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</si>
  <si>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</si>
  <si>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</si>
  <si>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</si>
  <si>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</si>
  <si>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</si>
  <si>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</si>
  <si>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</si>
  <si>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</si>
  <si>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</si>
  <si>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</si>
  <si>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</si>
  <si>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</si>
  <si>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</si>
  <si>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</si>
  <si>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</si>
  <si>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</si>
  <si>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</si>
  <si>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</si>
  <si>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</si>
  <si>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</si>
  <si>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</si>
  <si>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</si>
  <si>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</si>
  <si>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</si>
  <si>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</si>
  <si>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</si>
  <si>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</si>
  <si>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</si>
  <si>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</si>
  <si>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</si>
  <si>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</si>
  <si>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</si>
  <si>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</si>
  <si>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</si>
  <si>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</si>
  <si>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</si>
  <si>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</si>
  <si>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</si>
  <si>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</si>
  <si>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</si>
  <si>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</si>
  <si>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</si>
  <si>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</si>
  <si>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</si>
  <si>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</si>
  <si>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</si>
  <si>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</si>
  <si>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</si>
  <si>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</si>
  <si>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</si>
  <si>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</si>
  <si>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</si>
  <si>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</si>
  <si>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</si>
  <si>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</si>
  <si>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</si>
  <si>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</si>
  <si>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</si>
  <si>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</si>
  <si>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</si>
  <si>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</si>
  <si>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</si>
  <si>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</si>
  <si>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</si>
  <si>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</si>
  <si>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</si>
  <si>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</si>
  <si>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</si>
  <si>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</si>
  <si>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</si>
  <si>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</si>
  <si>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</si>
  <si>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</si>
  <si>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</si>
  <si>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</si>
  <si>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</si>
  <si>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</si>
  <si>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</si>
  <si>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</si>
  <si>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</si>
  <si>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</si>
  <si>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</si>
  <si>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</si>
  <si>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</si>
  <si>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</si>
  <si>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</si>
  <si>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</si>
  <si>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</si>
  <si>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</si>
  <si>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</si>
  <si>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</si>
  <si>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</si>
  <si>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</si>
  <si>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</si>
  <si>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</si>
  <si>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</si>
  <si>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</si>
  <si>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</si>
  <si>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</si>
  <si>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</si>
  <si>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</si>
  <si>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</si>
  <si>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</si>
  <si>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</si>
  <si>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</si>
  <si>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</si>
  <si>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</si>
  <si>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</si>
  <si>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</si>
  <si>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</si>
  <si>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</si>
  <si>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</si>
  <si>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</si>
  <si>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</si>
  <si>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</si>
  <si>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</si>
  <si>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</si>
  <si>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</si>
  <si>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</si>
  <si>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</si>
  <si>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</si>
  <si>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</si>
  <si>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</si>
  <si>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</si>
  <si>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</si>
  <si>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</si>
  <si>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</si>
  <si>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</si>
  <si>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</si>
  <si>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</si>
  <si>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</si>
  <si>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</si>
  <si>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</si>
  <si>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</si>
  <si>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</si>
  <si>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</si>
  <si>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</si>
  <si>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</si>
  <si>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</si>
  <si>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</si>
  <si>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</si>
  <si>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</si>
  <si>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</si>
  <si>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</si>
  <si>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</si>
  <si>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</si>
  <si>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</si>
  <si>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</si>
  <si>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</si>
  <si>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</si>
  <si>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</si>
  <si>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</si>
  <si>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</si>
  <si>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</si>
  <si>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</si>
  <si>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</si>
  <si>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</si>
  <si>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</si>
  <si>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</si>
  <si>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</si>
  <si>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</si>
  <si>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</si>
  <si>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</si>
  <si>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</si>
  <si>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</si>
  <si>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</si>
  <si>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</si>
  <si>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</si>
  <si>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</si>
  <si>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</si>
  <si>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</si>
  <si>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</si>
  <si>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</si>
  <si>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</si>
  <si>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</si>
  <si>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</si>
  <si>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</si>
  <si>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</si>
  <si>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</si>
  <si>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</si>
  <si>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</si>
  <si>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</si>
  <si>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</si>
  <si>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</si>
  <si>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</si>
  <si>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</si>
  <si>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</si>
  <si>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</si>
  <si>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</si>
  <si>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</si>
  <si>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</si>
  <si>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</si>
  <si>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</si>
  <si>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</si>
  <si>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</si>
  <si>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</si>
  <si>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</si>
  <si>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</si>
  <si>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</si>
  <si>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</si>
  <si>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</si>
  <si>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</si>
  <si>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</si>
  <si>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</si>
  <si>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</si>
  <si>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</si>
  <si>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</si>
  <si>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</si>
  <si>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</si>
  <si>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</si>
  <si>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</si>
  <si>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</si>
  <si>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</si>
  <si>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</si>
  <si>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</si>
  <si>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</si>
  <si>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</si>
  <si>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</si>
  <si>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</si>
  <si>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</si>
  <si>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</si>
  <si>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</si>
  <si>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</si>
  <si>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</si>
  <si>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</si>
  <si>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</si>
  <si>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</si>
  <si>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</si>
  <si>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</si>
  <si>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</si>
  <si>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</si>
  <si>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</si>
  <si>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</si>
  <si>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</si>
  <si>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</si>
  <si>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</si>
  <si>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</si>
  <si>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</si>
  <si>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</si>
  <si>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</si>
  <si>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</si>
  <si>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</si>
  <si>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</si>
  <si>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</si>
  <si>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</si>
  <si>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</si>
  <si>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</si>
  <si>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</si>
  <si>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</si>
  <si>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</si>
  <si>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</si>
  <si>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</si>
  <si>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</si>
  <si>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</si>
  <si>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</si>
  <si>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</si>
  <si>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</si>
  <si>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</si>
  <si>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</si>
  <si>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</si>
  <si>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</si>
  <si>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</si>
  <si>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</si>
  <si>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</si>
  <si>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</si>
  <si>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</si>
  <si>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</si>
  <si>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</si>
  <si>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</si>
  <si>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</si>
  <si>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</si>
  <si>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</si>
  <si>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</si>
  <si>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</si>
  <si>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</si>
  <si>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</si>
  <si>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</si>
  <si>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</si>
  <si>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</si>
  <si>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</si>
  <si>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</si>
  <si>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</si>
  <si>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</si>
  <si>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</si>
  <si>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</si>
  <si>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</si>
  <si>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</si>
  <si>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</si>
  <si>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</si>
  <si>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</si>
  <si>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</si>
  <si>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</si>
  <si>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</si>
  <si>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</si>
  <si>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</si>
  <si>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</si>
  <si>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</si>
  <si>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</si>
  <si>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</si>
  <si>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</si>
  <si>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</si>
  <si>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</si>
  <si>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</si>
  <si>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</si>
  <si>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</si>
  <si>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</si>
  <si>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</si>
  <si>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</si>
  <si>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</si>
  <si>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</si>
  <si>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</si>
  <si>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</si>
  <si>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</si>
  <si>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</si>
  <si>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</si>
  <si>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</si>
  <si>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</si>
  <si>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</si>
  <si>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</si>
  <si>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</si>
  <si>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</si>
  <si>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</si>
  <si>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</si>
  <si>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</si>
  <si>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</si>
  <si>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</si>
  <si>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</si>
  <si>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</si>
  <si>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</si>
  <si>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</si>
  <si>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</si>
  <si>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</si>
  <si>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</si>
  <si>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</si>
  <si>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</si>
  <si>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</si>
  <si>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</si>
  <si>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</si>
  <si>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</si>
  <si>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</si>
  <si>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</si>
  <si>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</si>
  <si>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</si>
  <si>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</si>
  <si>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</si>
  <si>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</si>
  <si>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</si>
  <si>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</si>
  <si>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</si>
  <si>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</si>
  <si>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</si>
  <si>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</si>
  <si>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</si>
  <si>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</si>
  <si>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</si>
  <si>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</si>
  <si>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</si>
  <si>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</si>
  <si>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</si>
  <si>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</si>
  <si>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</si>
  <si>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</si>
  <si>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</si>
  <si>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</si>
  <si>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</si>
  <si>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</si>
  <si>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</si>
  <si>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</si>
  <si>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</si>
  <si>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</si>
  <si>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</si>
  <si>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</si>
  <si>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</si>
  <si>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</si>
  <si>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</si>
  <si>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</si>
  <si>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</si>
  <si>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</si>
  <si>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</si>
  <si>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</si>
  <si>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</si>
  <si>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</si>
  <si>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</si>
  <si>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</si>
  <si>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</si>
  <si>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</si>
  <si>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</si>
  <si>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</si>
  <si>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</si>
  <si>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</si>
  <si>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</si>
  <si>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</si>
  <si>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</si>
  <si>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</si>
  <si>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</si>
  <si>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</si>
  <si>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</si>
  <si>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</si>
  <si>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</si>
  <si>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</si>
  <si>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</si>
  <si>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</si>
  <si>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</si>
  <si>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</si>
  <si>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</si>
  <si>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</si>
  <si>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</si>
  <si>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</si>
  <si>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</si>
  <si>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</si>
  <si>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</si>
  <si>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</si>
  <si>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</si>
  <si>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</si>
  <si>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</si>
  <si>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</si>
  <si>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</si>
  <si>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</si>
  <si>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</si>
  <si>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</si>
  <si>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</si>
  <si>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</si>
  <si>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</si>
  <si>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</si>
  <si>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</si>
  <si>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</si>
  <si>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</si>
  <si>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</si>
  <si>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</si>
  <si>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</si>
  <si>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</si>
  <si>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</si>
  <si>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</si>
  <si>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</si>
  <si>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</si>
  <si>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</si>
  <si>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</si>
  <si>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</si>
  <si>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</si>
  <si>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</si>
  <si>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</si>
  <si>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</si>
  <si>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</si>
  <si>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</si>
  <si>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</si>
  <si>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</si>
  <si>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</si>
  <si>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</si>
  <si>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</si>
  <si>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</si>
  <si>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</si>
  <si>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</si>
  <si>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</si>
  <si>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</si>
  <si>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</si>
  <si>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</si>
  <si>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</si>
  <si>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</si>
  <si>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</si>
  <si>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</si>
  <si>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</si>
  <si>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</si>
  <si>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</si>
  <si>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</si>
  <si>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</si>
  <si>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</si>
  <si>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</si>
  <si>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</si>
  <si>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</si>
  <si>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</si>
  <si>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</si>
  <si>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</si>
  <si>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</si>
  <si>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</si>
  <si>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</si>
  <si>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</si>
  <si>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</si>
  <si>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</si>
  <si>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</si>
  <si>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</si>
  <si>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</si>
  <si>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</si>
  <si>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</si>
  <si>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</si>
  <si>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</si>
  <si>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</si>
  <si>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</si>
  <si>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</si>
  <si>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</si>
  <si>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</si>
  <si>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</si>
  <si>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</si>
  <si>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</si>
  <si>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</si>
  <si>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</si>
  <si>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</si>
  <si>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</si>
  <si>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</si>
  <si>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</si>
  <si>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</si>
  <si>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</si>
  <si>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</si>
  <si>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</si>
  <si>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</si>
  <si>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</si>
  <si>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</si>
  <si>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</si>
  <si>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</si>
  <si>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</si>
  <si>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</si>
  <si>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</si>
  <si>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</si>
  <si>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</si>
  <si>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</si>
  <si>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</si>
  <si>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</si>
  <si>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</si>
  <si>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</si>
  <si>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</si>
  <si>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</si>
  <si>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</si>
  <si>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</si>
  <si>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</si>
  <si>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</si>
  <si>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</si>
  <si>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</si>
  <si>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</si>
  <si>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</si>
  <si>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</si>
  <si>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</si>
  <si>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</si>
  <si>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</si>
  <si>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</si>
  <si>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</si>
  <si>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</si>
  <si>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</si>
  <si>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</si>
  <si>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</si>
  <si>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</si>
  <si>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</si>
  <si>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</si>
  <si>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</si>
  <si>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</si>
  <si>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</si>
  <si>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</si>
  <si>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</si>
  <si>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</si>
  <si>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</si>
  <si>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</si>
  <si>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</si>
  <si>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</si>
  <si>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</si>
  <si>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</si>
  <si>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</si>
  <si>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</si>
  <si>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</si>
  <si>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</si>
  <si>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</si>
  <si>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</si>
  <si>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</si>
  <si>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</si>
  <si>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</si>
  <si>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</si>
  <si>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</si>
  <si>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</si>
  <si>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</si>
  <si>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</si>
  <si>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</si>
  <si>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</si>
  <si>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</si>
  <si>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</si>
  <si>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</si>
  <si>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</si>
  <si>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</si>
  <si>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</si>
  <si>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</si>
  <si>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</si>
  <si>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</si>
  <si>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</si>
  <si>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</si>
  <si>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</si>
  <si>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</si>
  <si>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</si>
  <si>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</si>
  <si>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</si>
  <si>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</si>
  <si>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</si>
  <si>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</si>
  <si>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</si>
  <si>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</si>
  <si>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</si>
  <si>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</si>
  <si>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</si>
  <si>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</si>
  <si>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</si>
  <si>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</si>
  <si>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</si>
  <si>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</si>
  <si>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</si>
  <si>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</si>
  <si>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</si>
  <si>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</si>
  <si>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</si>
  <si>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</si>
  <si>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</si>
  <si>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</si>
  <si>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</si>
  <si>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</si>
  <si>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</si>
  <si>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</si>
  <si>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</si>
  <si>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</si>
  <si>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</si>
  <si>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</si>
  <si>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</si>
  <si>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</si>
  <si>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</si>
  <si>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</si>
  <si>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</si>
  <si>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</si>
  <si>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</si>
  <si>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</si>
  <si>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</si>
  <si>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</si>
  <si>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</si>
  <si>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</si>
  <si>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</si>
  <si>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</si>
  <si>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</si>
  <si>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</si>
  <si>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</si>
  <si>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</si>
  <si>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</si>
  <si>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</si>
  <si>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</si>
  <si>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</si>
  <si>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</si>
  <si>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</si>
  <si>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</si>
  <si>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</si>
  <si>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</si>
  <si>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</si>
  <si>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</si>
  <si>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</si>
  <si>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</si>
  <si>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</si>
  <si>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</si>
  <si>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</si>
  <si>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</si>
  <si>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</si>
  <si>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</si>
  <si>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</si>
  <si>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</si>
  <si>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</si>
  <si>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</si>
  <si>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</si>
  <si>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</si>
  <si>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</si>
  <si>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</si>
  <si>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</si>
  <si>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</si>
  <si>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</si>
  <si>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</si>
  <si>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</si>
  <si>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</si>
  <si>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</si>
  <si>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</si>
  <si>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</si>
  <si>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</si>
  <si>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</si>
  <si>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</si>
  <si>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</si>
  <si>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</si>
  <si>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</si>
  <si>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</si>
  <si>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</si>
  <si>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</si>
  <si>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</si>
  <si>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</si>
  <si>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</si>
  <si>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</si>
  <si>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</si>
  <si>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</si>
  <si>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</si>
  <si>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</si>
  <si>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</si>
  <si>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</si>
  <si>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</si>
  <si>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</si>
  <si>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</si>
  <si>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</si>
  <si>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</si>
  <si>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</si>
  <si>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</si>
  <si>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</si>
  <si>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</si>
  <si>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</si>
  <si>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</si>
  <si>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</si>
  <si>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</si>
  <si>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</si>
  <si>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</si>
  <si>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</si>
  <si>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</si>
  <si>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</si>
  <si>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</si>
  <si>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</si>
  <si>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</si>
  <si>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</si>
  <si>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</si>
  <si>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</si>
  <si>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</si>
  <si>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</si>
  <si>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</si>
  <si>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</si>
  <si>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</si>
  <si>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</si>
  <si>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</si>
  <si>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</si>
  <si>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</si>
  <si>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</si>
  <si>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</si>
  <si>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</si>
  <si>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</si>
  <si>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</si>
  <si>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</si>
  <si>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</si>
  <si>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</si>
  <si>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</si>
  <si>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</si>
  <si>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</si>
  <si>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</si>
  <si>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</si>
  <si>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</si>
  <si>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</si>
  <si>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</si>
  <si>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</si>
  <si>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</si>
  <si>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</si>
  <si>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</si>
  <si>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</si>
  <si>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</si>
  <si>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</si>
  <si>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</si>
  <si>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</si>
  <si>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</si>
  <si>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</si>
  <si>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</si>
  <si>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</si>
  <si>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</si>
  <si>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</si>
  <si>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</si>
  <si>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</si>
  <si>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</si>
  <si>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</si>
  <si>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</si>
  <si>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</si>
  <si>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</si>
  <si>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</si>
  <si>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</si>
  <si>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</si>
  <si>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</si>
  <si>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</si>
  <si>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</si>
  <si>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</si>
  <si>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</si>
  <si>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</si>
  <si>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</si>
  <si>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</si>
  <si>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</si>
  <si>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</si>
  <si>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</si>
  <si>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</si>
  <si>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</si>
  <si>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</si>
  <si>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</si>
  <si>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</si>
  <si>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</si>
  <si>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</si>
  <si>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</si>
  <si>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</si>
  <si>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</si>
  <si>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</si>
  <si>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</si>
  <si>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</si>
  <si>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</si>
  <si>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</si>
  <si>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</si>
  <si>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</si>
  <si>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</si>
  <si>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</si>
  <si>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</si>
  <si>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</si>
  <si>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</si>
  <si>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</si>
  <si>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</si>
  <si>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</si>
  <si>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</si>
  <si>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</si>
  <si>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</si>
  <si>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</si>
  <si>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</si>
  <si>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</si>
  <si>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</si>
  <si>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</si>
  <si>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</si>
  <si>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</si>
  <si>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</si>
  <si>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</si>
  <si>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</si>
  <si>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</si>
  <si>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</si>
  <si>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</si>
  <si>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</si>
  <si>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</si>
  <si>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</si>
  <si>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</si>
  <si>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</si>
  <si>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</si>
  <si>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</si>
  <si>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</si>
  <si>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</si>
  <si>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</si>
  <si>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</si>
  <si>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</si>
  <si>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</si>
  <si>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</si>
  <si>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</si>
  <si>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</si>
  <si>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</si>
  <si>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</si>
  <si>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</si>
  <si>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</si>
  <si>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</si>
  <si>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</si>
  <si>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</si>
  <si>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</si>
  <si>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</si>
  <si>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</si>
  <si>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</si>
  <si>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</si>
  <si>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</si>
  <si>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</si>
  <si>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</si>
  <si>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</si>
  <si>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</si>
  <si>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</si>
  <si>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</si>
  <si>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</si>
  <si>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</si>
  <si>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</si>
  <si>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</si>
  <si>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</si>
  <si>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</si>
  <si>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</si>
  <si>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</si>
  <si>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</si>
  <si>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</si>
  <si>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</si>
  <si>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</si>
  <si>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</si>
  <si>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</si>
  <si>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</si>
  <si>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</si>
  <si>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</si>
  <si>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</si>
  <si>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</si>
  <si>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</si>
  <si>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</si>
  <si>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</si>
  <si>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</si>
  <si>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</si>
  <si>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</si>
  <si>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</si>
  <si>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</si>
  <si>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</si>
  <si>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</si>
  <si>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</si>
  <si>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</si>
  <si>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</si>
  <si>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</si>
  <si>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</si>
  <si>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</si>
  <si>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</si>
  <si>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</si>
  <si>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</si>
  <si>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</si>
  <si>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</si>
  <si>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</si>
  <si>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</si>
  <si>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</si>
  <si>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</si>
  <si>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</si>
  <si>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</si>
  <si>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</si>
  <si>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</si>
  <si>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</si>
  <si>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</si>
  <si>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</si>
  <si>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</si>
  <si>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</si>
  <si>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</si>
  <si>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</si>
  <si>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</si>
  <si>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</si>
  <si>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</si>
  <si>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</si>
  <si>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</si>
  <si>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</si>
  <si>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</si>
  <si>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</si>
  <si>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</si>
  <si>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</si>
  <si>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</si>
  <si>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</si>
  <si>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</si>
  <si>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</si>
  <si>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</si>
  <si>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</si>
  <si>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</si>
  <si>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</si>
  <si>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</si>
  <si>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</si>
  <si>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</si>
  <si>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</si>
  <si>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</si>
  <si>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</si>
  <si>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</si>
  <si>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</si>
  <si>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</si>
  <si>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</si>
  <si>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</si>
  <si>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</si>
  <si>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</si>
  <si>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</si>
  <si>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</si>
  <si>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</si>
  <si>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</si>
  <si>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</si>
  <si>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</si>
  <si>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</si>
  <si>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</si>
  <si>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</si>
  <si>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</si>
  <si>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</si>
  <si>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</si>
  <si>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</si>
  <si>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</si>
  <si>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</si>
  <si>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</si>
  <si>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</si>
  <si>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</si>
  <si>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</si>
  <si>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</si>
  <si>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</si>
  <si>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</si>
  <si>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</si>
  <si>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</si>
  <si>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</si>
  <si>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</si>
  <si>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</si>
  <si>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</si>
  <si>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</si>
  <si>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</si>
  <si>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</si>
  <si>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</si>
  <si>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</si>
  <si>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</si>
  <si>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</si>
  <si>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</si>
  <si>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</si>
  <si>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</si>
  <si>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</si>
  <si>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</si>
  <si>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</si>
  <si>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</si>
  <si>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</si>
  <si>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</si>
  <si>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</si>
  <si>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</si>
  <si>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</si>
  <si>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</si>
  <si>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</si>
  <si>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</si>
  <si>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</si>
  <si>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</si>
  <si>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</si>
  <si>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</si>
  <si>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</si>
  <si>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</si>
  <si>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</si>
  <si>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</si>
  <si>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</si>
  <si>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</si>
  <si>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</si>
  <si>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</si>
  <si>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</si>
  <si>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</si>
  <si>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</si>
  <si>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</si>
  <si>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</si>
  <si>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</si>
  <si>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</si>
  <si>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</si>
  <si>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</si>
  <si>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</si>
  <si>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</si>
  <si>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</si>
  <si>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</si>
  <si>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</si>
  <si>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</si>
  <si>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</si>
  <si>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</si>
  <si>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</si>
  <si>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</si>
  <si>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</si>
  <si>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</si>
  <si>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</si>
  <si>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</si>
  <si>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</si>
  <si>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</si>
  <si>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</si>
  <si>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</si>
  <si>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</si>
  <si>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</si>
  <si>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</si>
  <si>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</si>
  <si>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</si>
  <si>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</si>
  <si>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</si>
  <si>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</si>
  <si>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</si>
  <si>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</si>
  <si>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</si>
  <si>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</si>
  <si>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</si>
  <si>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</si>
  <si>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</si>
  <si>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</si>
  <si>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</si>
  <si>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</si>
  <si>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</si>
  <si>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</si>
  <si>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</si>
  <si>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</si>
  <si>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</si>
  <si>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</si>
  <si>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</si>
  <si>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</si>
  <si>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</si>
  <si>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</si>
  <si>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</si>
  <si>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</si>
  <si>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</si>
  <si>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</si>
  <si>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</si>
  <si>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</si>
  <si>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</si>
  <si>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</si>
  <si>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</si>
  <si>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</si>
  <si>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</si>
  <si>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</si>
  <si>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</si>
  <si>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</si>
  <si>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</si>
  <si>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</si>
  <si>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</si>
  <si>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</si>
  <si>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</si>
  <si>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</si>
  <si>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</si>
  <si>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</si>
  <si>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</si>
  <si>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</si>
  <si>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</si>
  <si>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</si>
  <si>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</si>
  <si>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</si>
  <si>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</si>
  <si>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</si>
  <si>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</si>
  <si>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</si>
  <si>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</si>
  <si>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</si>
  <si>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</si>
  <si>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</si>
  <si>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</si>
  <si>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</si>
  <si>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</si>
  <si>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</si>
  <si>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</si>
  <si>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</si>
  <si>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</si>
  <si>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</si>
  <si>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</si>
  <si>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</si>
  <si>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</si>
  <si>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</si>
  <si>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</si>
  <si>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</si>
  <si>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</si>
  <si>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</si>
  <si>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</si>
  <si>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</si>
  <si>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</si>
  <si>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</si>
  <si>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</si>
  <si>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</si>
  <si>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</si>
  <si>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</si>
  <si>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</si>
  <si>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</si>
  <si>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</si>
  <si>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</si>
  <si>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</si>
  <si>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</si>
  <si>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</si>
  <si>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</si>
  <si>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</si>
  <si>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</si>
  <si>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</si>
  <si>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</si>
  <si>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</si>
  <si>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</si>
  <si>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</si>
  <si>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</si>
  <si>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</si>
  <si>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</si>
  <si>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</si>
  <si>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</si>
  <si>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</si>
  <si>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</si>
  <si>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</si>
  <si>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</si>
  <si>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</si>
  <si>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</si>
  <si>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</si>
  <si>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</si>
  <si>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</si>
  <si>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</si>
  <si>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</si>
  <si>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</si>
  <si>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</si>
  <si>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</si>
  <si>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</si>
  <si>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</si>
  <si>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</si>
  <si>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</si>
  <si>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</si>
  <si>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</si>
  <si>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</si>
  <si>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</si>
  <si>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</si>
  <si>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</si>
  <si>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</si>
  <si>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</si>
  <si>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</si>
  <si>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</si>
  <si>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</si>
  <si>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</si>
  <si>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</si>
  <si>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</si>
  <si>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</si>
  <si>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</si>
  <si>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</si>
  <si>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</si>
  <si>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</si>
  <si>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</si>
  <si>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</si>
  <si>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</si>
  <si>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</si>
  <si>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</si>
  <si>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</si>
  <si>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</si>
  <si>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</si>
  <si>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</si>
  <si>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</si>
  <si>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</si>
  <si>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</si>
  <si>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</si>
  <si>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</si>
  <si>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</si>
  <si>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</si>
  <si>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</si>
  <si>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</si>
  <si>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</si>
  <si>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</si>
  <si>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</si>
  <si>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</si>
  <si>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</si>
  <si>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</si>
  <si>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</si>
  <si>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</si>
  <si>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</si>
  <si>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</si>
  <si>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</si>
  <si>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</si>
  <si>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</si>
  <si>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</si>
  <si>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</si>
  <si>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</si>
  <si>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</si>
  <si>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</si>
  <si>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</si>
  <si>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</si>
  <si>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</si>
  <si>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</si>
  <si>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</si>
  <si>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</si>
  <si>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</si>
  <si>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</si>
  <si>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</si>
  <si>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</si>
  <si>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</si>
  <si>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</si>
  <si>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</si>
  <si>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</si>
  <si>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</si>
  <si>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</si>
  <si>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</si>
  <si>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</si>
  <si>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</si>
  <si>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</si>
  <si>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</si>
  <si>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</si>
  <si>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</si>
  <si>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</si>
  <si>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</si>
  <si>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</si>
  <si>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</si>
  <si>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</si>
  <si>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</si>
  <si>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</si>
  <si>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</si>
  <si>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</si>
  <si>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</si>
  <si>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</si>
  <si>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</si>
  <si>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</si>
  <si>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</si>
  <si>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</si>
  <si>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</si>
  <si>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</si>
  <si>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</si>
  <si>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</si>
  <si>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</si>
  <si>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</si>
  <si>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</si>
  <si>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</si>
  <si>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</si>
  <si>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</si>
  <si>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</si>
  <si>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</si>
  <si>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</si>
  <si>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</si>
  <si>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</si>
  <si>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</si>
  <si>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</si>
  <si>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</si>
  <si>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</si>
  <si>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</si>
  <si>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</si>
  <si>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</si>
  <si>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</si>
  <si>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</si>
  <si>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</si>
  <si>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</si>
  <si>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</si>
  <si>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</si>
  <si>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</si>
  <si>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</si>
  <si>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</si>
  <si>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</si>
  <si>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</si>
  <si>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</si>
  <si>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</si>
  <si>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</si>
  <si>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</si>
  <si>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</si>
  <si>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</si>
  <si>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</si>
  <si>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</si>
  <si>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</si>
  <si>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</si>
  <si>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</si>
  <si>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</si>
  <si>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</si>
  <si>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</si>
  <si>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</si>
  <si>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</si>
  <si>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</si>
  <si>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</si>
  <si>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</si>
  <si>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</si>
  <si>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</si>
  <si>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</si>
  <si>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</si>
  <si>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</si>
  <si>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</si>
  <si>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</si>
  <si>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</si>
  <si>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</si>
  <si>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</si>
  <si>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</si>
  <si>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</si>
  <si>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</si>
  <si>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</si>
  <si>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</si>
  <si>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</si>
  <si>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</si>
  <si>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</si>
  <si>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</si>
  <si>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</si>
  <si>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</si>
  <si>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</si>
  <si>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</si>
  <si>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</si>
  <si>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</si>
  <si>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</si>
  <si>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</si>
  <si>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</si>
  <si>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</si>
  <si>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</si>
  <si>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</si>
  <si>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</si>
  <si>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</si>
  <si>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</si>
  <si>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</si>
  <si>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</si>
  <si>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</si>
  <si>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</si>
  <si>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</si>
  <si>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</si>
  <si>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</si>
  <si>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</si>
  <si>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</si>
  <si>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</si>
  <si>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</si>
  <si>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</si>
  <si>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</si>
  <si>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</si>
  <si>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</si>
  <si>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</si>
  <si>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</si>
  <si>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</si>
  <si>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</si>
  <si>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</si>
  <si>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</si>
  <si>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</si>
  <si>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</si>
  <si>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</si>
  <si>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</si>
  <si>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</si>
  <si>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</si>
  <si>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</si>
  <si>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</si>
  <si>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</si>
  <si>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</si>
  <si>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</si>
  <si>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</si>
  <si>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</si>
  <si>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</si>
  <si>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</si>
  <si>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</si>
  <si>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</si>
  <si>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</si>
  <si>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</si>
  <si>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</si>
  <si>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</si>
  <si>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</si>
  <si>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</si>
  <si>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</si>
  <si>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</si>
  <si>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</si>
  <si>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</si>
  <si>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</si>
  <si>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</si>
  <si>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</si>
  <si>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</si>
  <si>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</si>
  <si>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</si>
  <si>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</si>
  <si>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</si>
  <si>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</si>
  <si>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</si>
  <si>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</si>
  <si>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</si>
  <si>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</si>
  <si>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</si>
  <si>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</si>
  <si>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</si>
  <si>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</si>
  <si>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</si>
  <si>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</si>
  <si>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</si>
  <si>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</si>
  <si>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</si>
  <si>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</si>
  <si>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</si>
  <si>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</si>
  <si>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</si>
  <si>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</si>
  <si>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</si>
  <si>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</si>
  <si>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</si>
  <si>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</si>
  <si>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</si>
  <si>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</si>
  <si>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</si>
  <si>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</si>
  <si>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</si>
  <si>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</si>
  <si>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</si>
  <si>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</si>
  <si>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</si>
  <si>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</si>
  <si>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</si>
  <si>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</si>
  <si>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</si>
  <si>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</si>
  <si>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</si>
  <si>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</si>
  <si>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</si>
  <si>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</si>
  <si>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</si>
  <si>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</si>
  <si>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</si>
  <si>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</si>
  <si>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</si>
  <si>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</si>
  <si>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</si>
  <si>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</si>
  <si>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</si>
  <si>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</si>
  <si>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</si>
  <si>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</si>
  <si>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</si>
  <si>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</si>
  <si>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</si>
  <si>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</si>
  <si>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</si>
  <si>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</si>
  <si>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</si>
  <si>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</si>
  <si>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</si>
  <si>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</si>
  <si>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</si>
  <si>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</si>
  <si>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</si>
  <si>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</si>
  <si>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</si>
  <si>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</si>
  <si>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</si>
  <si>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</si>
  <si>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</si>
  <si>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</si>
  <si>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</si>
  <si>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</si>
  <si>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</si>
  <si>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</si>
  <si>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</si>
  <si>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</si>
  <si>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</si>
  <si>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</si>
  <si>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</si>
  <si>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</si>
  <si>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</si>
  <si>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</si>
  <si>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</si>
  <si>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</si>
  <si>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</si>
  <si>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</si>
  <si>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</si>
  <si>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</si>
  <si>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</si>
  <si>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</si>
  <si>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</si>
  <si>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</si>
  <si>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</si>
  <si>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</si>
  <si>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</si>
  <si>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</si>
  <si>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</si>
  <si>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</si>
  <si>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</si>
  <si>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</si>
  <si>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</si>
  <si>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</si>
  <si>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</si>
  <si>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</si>
  <si>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</si>
  <si>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</si>
  <si>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</si>
  <si>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</si>
  <si>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</si>
  <si>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</si>
  <si>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</si>
  <si>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</si>
  <si>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</si>
  <si>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</si>
  <si>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</si>
  <si>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</si>
  <si>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</si>
  <si>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</si>
  <si>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</si>
  <si>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</si>
  <si>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</si>
  <si>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</si>
  <si>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</si>
  <si>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</si>
  <si>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</si>
  <si>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</si>
  <si>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</si>
  <si>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</si>
  <si>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</si>
  <si>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</si>
  <si>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</si>
  <si>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</si>
  <si>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</si>
  <si>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</si>
  <si>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</si>
  <si>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</si>
  <si>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</si>
  <si>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</si>
  <si>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</si>
  <si>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</si>
  <si>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</si>
  <si>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</si>
  <si>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</si>
  <si>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</si>
  <si>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</si>
  <si>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</si>
  <si>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</si>
  <si>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</si>
  <si>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</si>
  <si>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</si>
  <si>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</si>
  <si>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</si>
  <si>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</si>
  <si>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</si>
  <si>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</si>
  <si>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</si>
  <si>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</si>
  <si>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</si>
  <si>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</si>
  <si>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</si>
  <si>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</si>
  <si>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</si>
  <si>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</si>
  <si>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</si>
  <si>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</si>
  <si>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</si>
  <si>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</si>
  <si>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</si>
  <si>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</si>
  <si>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</si>
  <si>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</si>
  <si>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</si>
  <si>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</si>
  <si>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</si>
  <si>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</si>
  <si>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</si>
  <si>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</si>
  <si>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</si>
  <si>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</si>
  <si>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</si>
  <si>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</si>
  <si>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</si>
  <si>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</si>
  <si>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</si>
  <si>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</si>
  <si>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</si>
  <si>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</si>
  <si>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</si>
  <si>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</si>
  <si>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</si>
  <si>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</si>
  <si>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</si>
  <si>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</si>
  <si>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</si>
  <si>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</si>
  <si>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</si>
  <si>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</si>
  <si>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</si>
  <si>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</si>
  <si>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</si>
  <si>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</si>
  <si>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</si>
  <si>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</si>
  <si>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</si>
  <si>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</si>
  <si>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</si>
  <si>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</si>
  <si>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</si>
  <si>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</si>
  <si>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</si>
  <si>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</si>
  <si>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</si>
  <si>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</si>
  <si>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</si>
  <si>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</si>
  <si>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</si>
  <si>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</si>
  <si>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</si>
  <si>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</si>
  <si>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</si>
  <si>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</si>
  <si>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</si>
  <si>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</si>
  <si>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</si>
  <si>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</si>
  <si>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</si>
  <si>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</si>
  <si>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</si>
  <si>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</si>
  <si>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</si>
  <si>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</si>
  <si>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</si>
  <si>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</si>
  <si>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</si>
  <si>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</si>
  <si>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</si>
  <si>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</si>
  <si>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</si>
  <si>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</si>
  <si>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</si>
  <si>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</si>
  <si>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</si>
  <si>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</si>
  <si>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</si>
  <si>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</si>
  <si>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</si>
  <si>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</si>
  <si>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</si>
  <si>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</si>
  <si>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</si>
  <si>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</si>
  <si>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</si>
  <si>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</si>
  <si>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</si>
  <si>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</si>
  <si>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</si>
  <si>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</si>
  <si>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</si>
  <si>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</si>
  <si>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</si>
  <si>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</si>
  <si>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</si>
  <si>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</si>
  <si>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</si>
  <si>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</si>
  <si>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</si>
  <si>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</si>
  <si>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</si>
  <si>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</si>
  <si>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</si>
  <si>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</si>
  <si>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</si>
  <si>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</si>
  <si>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</si>
  <si>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</si>
  <si>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</si>
  <si>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</si>
  <si>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</si>
  <si>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</si>
  <si>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</si>
  <si>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</si>
  <si>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</si>
  <si>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</si>
  <si>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</si>
  <si>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</si>
  <si>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</si>
  <si>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</si>
  <si>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</si>
  <si>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</si>
  <si>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</si>
  <si>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</si>
  <si>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</si>
  <si>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</si>
  <si>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</si>
  <si>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</si>
  <si>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</si>
  <si>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</si>
  <si>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</si>
  <si>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</si>
  <si>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</si>
  <si>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</si>
  <si>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</si>
  <si>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</si>
  <si>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</si>
  <si>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</si>
  <si>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</si>
  <si>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</si>
  <si>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</si>
  <si>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</si>
  <si>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</si>
  <si>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</si>
  <si>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</si>
  <si>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</si>
  <si>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</si>
  <si>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</si>
  <si>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</si>
  <si>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</si>
  <si>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</si>
  <si>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</si>
  <si>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</si>
  <si>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</si>
  <si>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</si>
  <si>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</si>
  <si>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</si>
  <si>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</si>
  <si>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</si>
  <si>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</si>
  <si>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</si>
  <si>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</si>
  <si>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</si>
  <si>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</si>
  <si>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</si>
  <si>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</si>
  <si>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</si>
  <si>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</si>
  <si>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</si>
  <si>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</si>
  <si>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</si>
  <si>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</si>
  <si>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</si>
  <si>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</si>
  <si>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</si>
  <si>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</si>
  <si>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</si>
  <si>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</si>
  <si>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</si>
  <si>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</si>
  <si>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</si>
  <si>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</si>
  <si>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</si>
  <si>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</si>
  <si>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</si>
  <si>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</si>
  <si>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</si>
  <si>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</si>
  <si>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</si>
  <si>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</si>
  <si>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</si>
  <si>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</si>
  <si>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</si>
  <si>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</si>
  <si>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</si>
  <si>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</si>
  <si>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</si>
  <si>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</si>
  <si>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</si>
  <si>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</si>
  <si>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</si>
  <si>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</si>
  <si>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</si>
  <si>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</si>
  <si>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</si>
  <si>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</si>
  <si>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</si>
  <si>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</si>
  <si>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</si>
  <si>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</si>
  <si>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</si>
  <si>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</si>
  <si>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</si>
  <si>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</si>
  <si>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</si>
  <si>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</si>
  <si>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</si>
  <si>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</si>
  <si>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</si>
  <si>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</si>
  <si>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</si>
  <si>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</si>
  <si>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</si>
  <si>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</si>
  <si>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</si>
  <si>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</si>
  <si>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</si>
  <si>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</si>
  <si>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</si>
  <si>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</si>
  <si>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</si>
  <si>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</si>
  <si>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</si>
  <si>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</si>
  <si>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</si>
  <si>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</si>
  <si>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</si>
  <si>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</si>
  <si>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</si>
  <si>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</si>
  <si>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</si>
  <si>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</si>
  <si>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</si>
  <si>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</si>
  <si>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</si>
  <si>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</si>
  <si>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</si>
  <si>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</si>
  <si>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</si>
  <si>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</si>
  <si>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</si>
  <si>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</si>
  <si>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</si>
  <si>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</si>
  <si>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</si>
  <si>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</si>
  <si>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</si>
  <si>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</si>
  <si>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</si>
  <si>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</si>
  <si>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</si>
  <si>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</si>
  <si>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</si>
  <si>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</si>
  <si>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</si>
  <si>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</si>
  <si>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</si>
  <si>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</si>
  <si>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</si>
  <si>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</si>
  <si>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</si>
  <si>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</si>
  <si>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</si>
  <si>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</si>
  <si>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</si>
  <si>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</si>
  <si>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</si>
  <si>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</si>
  <si>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</si>
  <si>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</si>
  <si>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</si>
  <si>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</si>
  <si>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</si>
  <si>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</si>
  <si>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</si>
  <si>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</si>
  <si>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</si>
  <si>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</si>
  <si>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</si>
  <si>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</si>
  <si>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</si>
  <si>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</si>
  <si>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</si>
  <si>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</si>
  <si>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</si>
  <si>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</si>
  <si>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</si>
  <si>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</si>
  <si>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</si>
  <si>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</si>
  <si>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</si>
  <si>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</si>
  <si>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</si>
  <si>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</si>
  <si>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</si>
  <si>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</si>
  <si>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</si>
  <si>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</si>
  <si>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</si>
  <si>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</si>
  <si>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</si>
  <si>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</si>
  <si>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</si>
  <si>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</si>
  <si>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</si>
  <si>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</si>
  <si>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</si>
  <si>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</si>
  <si>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</si>
  <si>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</si>
  <si>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</si>
  <si>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</si>
  <si>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</si>
  <si>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</si>
  <si>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</si>
  <si>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</si>
  <si>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</si>
  <si>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</si>
  <si>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</si>
  <si>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</si>
  <si>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</si>
  <si>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</si>
  <si>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</si>
  <si>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</si>
  <si>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</si>
  <si>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</si>
  <si>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</si>
  <si>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</si>
  <si>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</si>
  <si>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</si>
  <si>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</si>
  <si>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</si>
  <si>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</si>
  <si>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</si>
  <si>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</si>
  <si>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</si>
  <si>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</si>
  <si>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</si>
  <si>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</si>
  <si>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</si>
  <si>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</si>
  <si>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</si>
  <si>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</si>
  <si>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</si>
  <si>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</si>
  <si>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</si>
  <si>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</si>
  <si>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</si>
  <si>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</si>
  <si>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</si>
  <si>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</si>
  <si>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</si>
  <si>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</si>
  <si>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</si>
  <si>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</si>
  <si>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</si>
  <si>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</si>
  <si>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</si>
  <si>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</si>
  <si>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</si>
  <si>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</si>
  <si>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</si>
  <si>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</si>
  <si>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</si>
  <si>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</si>
  <si>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</si>
  <si>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</si>
  <si>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</si>
  <si>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</si>
  <si>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</si>
  <si>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</si>
  <si>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</si>
  <si>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</si>
  <si>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</si>
  <si>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</si>
  <si>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</si>
  <si>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</si>
  <si>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</si>
  <si>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</si>
  <si>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</si>
  <si>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</si>
  <si>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</si>
  <si>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</si>
  <si>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</si>
  <si>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</si>
  <si>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</si>
  <si>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</si>
  <si>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</si>
  <si>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</si>
  <si>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</si>
  <si>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</si>
  <si>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</si>
  <si>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</si>
  <si>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</si>
  <si>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</si>
  <si>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</si>
  <si>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</si>
  <si>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</si>
  <si>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</si>
  <si>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</si>
  <si>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</si>
  <si>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</si>
  <si>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</si>
  <si>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</si>
  <si>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</si>
  <si>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</si>
  <si>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</si>
  <si>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</si>
  <si>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</si>
  <si>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</si>
  <si>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</si>
  <si>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</si>
  <si>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</si>
  <si>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</si>
  <si>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</si>
  <si>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</si>
  <si>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</si>
  <si>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</si>
  <si>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</si>
  <si>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</si>
  <si>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</si>
  <si>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</si>
  <si>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</si>
  <si>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</si>
  <si>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</si>
  <si>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</si>
  <si>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</si>
  <si>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</si>
  <si>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</si>
  <si>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</si>
  <si>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</si>
  <si>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</si>
  <si>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</si>
  <si>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</si>
  <si>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</si>
  <si>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</si>
  <si>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</si>
  <si>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</si>
  <si>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</si>
  <si>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</si>
  <si>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</si>
  <si>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</si>
  <si>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</si>
  <si>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</si>
  <si>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</si>
  <si>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</si>
  <si>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</si>
  <si>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</si>
  <si>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</si>
  <si>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</si>
  <si>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</si>
  <si>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</si>
  <si>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</si>
  <si>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</si>
  <si>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</si>
  <si>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</si>
  <si>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</si>
  <si>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</si>
  <si>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</si>
  <si>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</si>
  <si>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</si>
  <si>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</si>
  <si>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</si>
  <si>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</si>
  <si>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</si>
  <si>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</si>
  <si>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</si>
  <si>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</si>
  <si>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</si>
  <si>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</si>
  <si>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</si>
  <si>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</si>
  <si>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</si>
  <si>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</si>
  <si>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</si>
  <si>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</si>
  <si>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</si>
  <si>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</si>
  <si>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</si>
  <si>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</si>
  <si>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</si>
  <si>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</si>
  <si>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</si>
  <si>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</si>
  <si>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</si>
  <si>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</si>
  <si>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</si>
  <si>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</si>
  <si>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</si>
  <si>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</si>
  <si>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</si>
  <si>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</si>
  <si>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</si>
  <si>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</si>
  <si>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</si>
  <si>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</si>
  <si>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</si>
  <si>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</si>
  <si>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</si>
  <si>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</si>
  <si>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</si>
  <si>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</si>
  <si>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</si>
  <si>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</si>
  <si>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</si>
  <si>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</si>
  <si>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</si>
  <si>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</si>
  <si>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</si>
  <si>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</si>
  <si>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</si>
  <si>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</si>
  <si>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</si>
  <si>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</si>
  <si>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</si>
  <si>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</si>
  <si>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</si>
  <si>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</si>
  <si>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</si>
  <si>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</si>
  <si>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</si>
  <si>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</si>
  <si>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</si>
  <si>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</si>
  <si>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</si>
  <si>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</si>
  <si>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</si>
  <si>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</si>
  <si>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</si>
  <si>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</si>
  <si>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</si>
  <si>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</si>
  <si>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</si>
  <si>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</si>
  <si>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</si>
  <si>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</si>
  <si>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</si>
  <si>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</si>
  <si>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</si>
  <si>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</si>
  <si>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</si>
  <si>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</si>
  <si>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</si>
  <si>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</si>
  <si>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</si>
  <si>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</si>
  <si>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</si>
  <si>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</si>
  <si>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</si>
  <si>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</si>
  <si>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</si>
  <si>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</si>
  <si>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</si>
  <si>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</si>
  <si>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</si>
  <si>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</si>
  <si>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</si>
  <si>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</si>
  <si>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</si>
  <si>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</si>
  <si>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</si>
  <si>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</si>
  <si>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</si>
  <si>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</si>
  <si>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</si>
  <si>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</si>
  <si>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</si>
  <si>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</si>
  <si>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</si>
  <si>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</si>
  <si>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</si>
  <si>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</si>
  <si>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</si>
  <si>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</si>
  <si>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</si>
  <si>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</si>
  <si>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</si>
  <si>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</si>
  <si>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</si>
  <si>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</si>
  <si>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</si>
  <si>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</si>
  <si>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</si>
  <si>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</si>
  <si>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</si>
  <si>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</si>
  <si>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</si>
  <si>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</si>
  <si>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</si>
  <si>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</si>
  <si>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</si>
  <si>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</si>
  <si>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</si>
  <si>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</si>
  <si>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</si>
  <si>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</si>
  <si>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</si>
  <si>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</si>
  <si>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</si>
  <si>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</si>
  <si>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</si>
  <si>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</si>
  <si>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</si>
  <si>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</si>
  <si>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</si>
  <si>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</si>
  <si>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</si>
  <si>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</si>
  <si>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</si>
  <si>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</si>
  <si>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</si>
  <si>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</si>
  <si>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</si>
  <si>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</si>
  <si>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</si>
  <si>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</si>
  <si>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</si>
  <si>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</si>
  <si>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</si>
  <si>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</si>
  <si>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</si>
  <si>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</si>
  <si>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</si>
  <si>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</si>
  <si>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</si>
  <si>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</si>
  <si>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</si>
  <si>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</si>
  <si>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</si>
  <si>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</si>
  <si>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</si>
  <si>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</si>
  <si>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</si>
  <si>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</si>
  <si>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</si>
  <si>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</si>
  <si>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</si>
  <si>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</si>
  <si>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</si>
  <si>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</si>
  <si>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</si>
  <si>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</si>
  <si>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</si>
  <si>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</si>
  <si>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</si>
  <si>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</si>
  <si>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</si>
  <si>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</si>
  <si>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</si>
  <si>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</si>
  <si>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</si>
  <si>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</si>
  <si>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</si>
  <si>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</si>
  <si>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</si>
  <si>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</si>
  <si>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</si>
  <si>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</si>
  <si>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</si>
  <si>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</si>
  <si>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</si>
  <si>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</si>
  <si>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</si>
  <si>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</si>
  <si>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</si>
  <si>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</si>
  <si>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</si>
  <si>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</si>
  <si>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</si>
  <si>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</si>
  <si>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</si>
  <si>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</si>
  <si>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</si>
  <si>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</si>
  <si>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</si>
  <si>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</si>
  <si>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</si>
  <si>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</si>
  <si>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</si>
  <si>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</si>
  <si>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</si>
  <si>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</si>
  <si>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</si>
  <si>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</si>
  <si>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</si>
  <si>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</si>
  <si>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</si>
  <si>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</si>
  <si>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</si>
  <si>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</si>
  <si>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</si>
  <si>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</si>
  <si>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</si>
  <si>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</si>
  <si>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</si>
  <si>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</si>
  <si>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</si>
  <si>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</si>
  <si>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</si>
  <si>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</si>
  <si>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</si>
  <si>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</si>
  <si>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</si>
  <si>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</si>
  <si>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</si>
  <si>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</si>
  <si>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</si>
  <si>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</si>
  <si>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</si>
  <si>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</si>
  <si>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</si>
  <si>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</si>
  <si>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</si>
  <si>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</si>
  <si>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</si>
  <si>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</si>
  <si>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</si>
  <si>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</si>
  <si>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</si>
  <si>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</si>
  <si>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</si>
  <si>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</si>
  <si>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</si>
  <si>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</si>
  <si>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</si>
  <si>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</si>
  <si>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</si>
  <si>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</si>
  <si>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</si>
  <si>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</si>
  <si>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</si>
  <si>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</si>
  <si>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</si>
  <si>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</si>
  <si>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</si>
  <si>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</si>
  <si>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</si>
  <si>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</si>
  <si>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</si>
  <si>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</si>
  <si>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</si>
  <si>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</si>
  <si>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</si>
  <si>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</si>
  <si>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</si>
  <si>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</si>
  <si>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</si>
  <si>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</si>
  <si>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</si>
  <si>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</si>
  <si>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</si>
  <si>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</si>
  <si>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</si>
  <si>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</si>
  <si>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</si>
  <si>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</si>
  <si>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</si>
  <si>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</si>
  <si>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</si>
  <si>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</si>
  <si>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</si>
  <si>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</si>
  <si>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</si>
  <si>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</si>
  <si>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</si>
  <si>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</si>
  <si>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</si>
  <si>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</si>
  <si>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</si>
  <si>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</si>
  <si>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</si>
  <si>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</si>
  <si>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</si>
  <si>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</si>
  <si>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</si>
  <si>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</si>
  <si>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</si>
  <si>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</si>
  <si>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</si>
  <si>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</si>
  <si>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</si>
  <si>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</si>
  <si>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</si>
  <si>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</si>
  <si>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</si>
  <si>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</si>
  <si>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</si>
  <si>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</si>
  <si>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</si>
  <si>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</si>
  <si>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</si>
  <si>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</si>
  <si>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</si>
  <si>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</si>
  <si>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</si>
  <si>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</si>
  <si>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</si>
  <si>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</si>
  <si>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</si>
  <si>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</si>
  <si>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</si>
  <si>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</si>
  <si>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</si>
  <si>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</si>
  <si>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</si>
  <si>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</si>
  <si>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</si>
  <si>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</si>
  <si>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</si>
  <si>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</si>
  <si>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</si>
  <si>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</si>
  <si>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</si>
  <si>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</si>
  <si>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</si>
  <si>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</si>
  <si>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</si>
  <si>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</si>
  <si>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</si>
  <si>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</si>
  <si>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</si>
  <si>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</si>
  <si>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</si>
  <si>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</si>
  <si>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</si>
  <si>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</si>
  <si>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</si>
  <si>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</si>
  <si>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</si>
  <si>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</si>
  <si>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</si>
  <si>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</si>
  <si>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</si>
  <si>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</si>
  <si>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</si>
  <si>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</si>
  <si>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</si>
  <si>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</si>
  <si>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</si>
  <si>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</si>
  <si>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</si>
  <si>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</si>
  <si>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</si>
  <si>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</si>
  <si>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</si>
  <si>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</si>
  <si>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</si>
  <si>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</si>
  <si>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</si>
  <si>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</si>
  <si>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</si>
  <si>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</si>
  <si>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</si>
  <si>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</si>
  <si>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</si>
  <si>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</si>
  <si>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</si>
  <si>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</si>
  <si>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</si>
  <si>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</si>
  <si>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</si>
  <si>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</si>
  <si>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</si>
  <si>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</si>
  <si>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</si>
  <si>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</si>
  <si>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</si>
  <si>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</si>
  <si>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</si>
  <si>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</si>
  <si>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</si>
  <si>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</si>
  <si>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</si>
  <si>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</si>
  <si>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</si>
  <si>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</si>
  <si>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</si>
  <si>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</si>
  <si>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</si>
  <si>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</si>
  <si>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</si>
  <si>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</si>
  <si>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</si>
  <si>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</si>
  <si>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</si>
  <si>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</si>
  <si>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</si>
  <si>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</si>
  <si>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</si>
  <si>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</si>
  <si>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</si>
  <si>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</si>
  <si>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</si>
  <si>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</si>
  <si>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</si>
  <si>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</si>
  <si>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</si>
  <si>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</si>
  <si>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</si>
  <si>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</si>
  <si>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</si>
  <si>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</si>
  <si>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</si>
  <si>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</si>
  <si>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</si>
  <si>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</si>
  <si>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</si>
  <si>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</si>
  <si>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</si>
  <si>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</si>
  <si>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</si>
  <si>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</si>
  <si>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</si>
  <si>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</si>
  <si>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</si>
  <si>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</si>
  <si>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</si>
  <si>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</si>
  <si>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</si>
  <si>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</si>
  <si>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</si>
  <si>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</si>
  <si>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</si>
  <si>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</si>
  <si>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</si>
  <si>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</si>
  <si>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</si>
  <si>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</si>
  <si>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</si>
  <si>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</si>
  <si>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</si>
  <si>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</si>
  <si>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</si>
  <si>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</si>
  <si>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</si>
  <si>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</si>
  <si>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</si>
  <si>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</si>
  <si>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</si>
  <si>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</si>
  <si>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</si>
  <si>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</si>
  <si>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</si>
  <si>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</si>
  <si>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</si>
  <si>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</si>
  <si>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</si>
  <si>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</si>
  <si>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</si>
  <si>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</si>
  <si>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</si>
  <si>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</si>
  <si>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</si>
  <si>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</si>
  <si>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</si>
  <si>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</si>
  <si>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</si>
  <si>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</si>
  <si>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</si>
  <si>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</si>
  <si>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</si>
  <si>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</si>
  <si>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</si>
  <si>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</si>
  <si>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</si>
  <si>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</si>
  <si>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</si>
  <si>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</si>
  <si>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</si>
  <si>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</si>
  <si>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</si>
  <si>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</si>
  <si>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</si>
  <si>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</si>
  <si>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</si>
  <si>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</si>
  <si>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</si>
  <si>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</si>
  <si>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</si>
  <si>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</si>
  <si>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</si>
  <si>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</si>
  <si>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</si>
  <si>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</si>
  <si>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</si>
  <si>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</si>
  <si>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</si>
  <si>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</si>
  <si>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</si>
  <si>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</si>
  <si>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</si>
  <si>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</si>
  <si>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</si>
  <si>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</si>
  <si>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</si>
  <si>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</si>
  <si>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</si>
  <si>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</si>
  <si>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</si>
  <si>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</si>
  <si>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</si>
  <si>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</si>
  <si>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</si>
  <si>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</si>
  <si>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</si>
  <si>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</si>
  <si>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</si>
  <si>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</si>
  <si>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</si>
  <si>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</si>
  <si>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</si>
  <si>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</si>
  <si>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</si>
  <si>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</si>
  <si>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</si>
  <si>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</si>
  <si>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</si>
  <si>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</si>
  <si>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</si>
  <si>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</si>
  <si>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</si>
  <si>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</si>
  <si>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</si>
  <si>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</si>
  <si>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</si>
  <si>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</si>
  <si>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</si>
  <si>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</si>
  <si>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</si>
  <si>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</si>
  <si>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</si>
  <si>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</si>
  <si>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</si>
  <si>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</si>
  <si>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</si>
  <si>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</si>
  <si>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</si>
  <si>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</si>
  <si>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</si>
  <si>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</si>
  <si>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</si>
  <si>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</si>
  <si>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</si>
  <si>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</si>
  <si>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</si>
  <si>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</si>
  <si>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</si>
  <si>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</si>
  <si>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</si>
  <si>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</si>
  <si>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</si>
  <si>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</si>
  <si>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</si>
  <si>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</si>
  <si>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</si>
  <si>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</si>
  <si>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</si>
  <si>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</si>
  <si>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</si>
  <si>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</si>
  <si>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</si>
  <si>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</si>
  <si>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</si>
  <si>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</si>
  <si>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</si>
  <si>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</si>
  <si>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</si>
  <si>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</si>
  <si>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</si>
  <si>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</si>
  <si>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</si>
  <si>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</si>
  <si>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</si>
  <si>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</si>
  <si>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</si>
  <si>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</si>
  <si>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</si>
  <si>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</si>
  <si>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</si>
  <si>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</si>
  <si>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</si>
  <si>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</si>
  <si>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</si>
  <si>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</si>
  <si>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</si>
  <si>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</si>
  <si>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</si>
  <si>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</si>
  <si>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</si>
  <si>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</si>
  <si>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</si>
  <si>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</si>
  <si>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</si>
  <si>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</si>
  <si>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</si>
  <si>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</si>
  <si>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</si>
  <si>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</si>
  <si>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</si>
  <si>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</si>
  <si>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</si>
  <si>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</si>
  <si>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</si>
  <si>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</si>
  <si>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</si>
  <si>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</si>
  <si>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</si>
  <si>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</si>
  <si>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</si>
  <si>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</si>
  <si>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</si>
  <si>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</si>
  <si>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</si>
  <si>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</si>
  <si>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</si>
  <si>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</si>
  <si>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</si>
  <si>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</si>
  <si>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</si>
  <si>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</si>
  <si>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</si>
  <si>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</si>
  <si>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</si>
  <si>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</si>
  <si>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</si>
  <si>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</si>
  <si>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</si>
  <si>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</si>
  <si>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</si>
  <si>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</si>
  <si>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</si>
  <si>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</si>
  <si>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</si>
  <si>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</si>
  <si>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</si>
  <si>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</si>
  <si>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</si>
  <si>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</si>
  <si>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</si>
  <si>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</si>
  <si>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</si>
  <si>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</si>
  <si>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</si>
  <si>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</si>
  <si>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</si>
  <si>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</si>
  <si>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</si>
  <si>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</si>
  <si>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</si>
  <si>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</si>
  <si>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</si>
  <si>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</si>
  <si>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</si>
  <si>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</si>
  <si>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</si>
  <si>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</si>
  <si>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</si>
  <si>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</si>
  <si>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</si>
  <si>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</si>
  <si>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</si>
  <si>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</si>
  <si>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</si>
  <si>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</si>
  <si>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</si>
  <si>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</si>
  <si>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</si>
  <si>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</si>
  <si>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</si>
  <si>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</si>
  <si>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</si>
  <si>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</si>
  <si>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</si>
  <si>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</si>
  <si>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</si>
  <si>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</si>
  <si>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</si>
  <si>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</si>
  <si>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</si>
  <si>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</si>
  <si>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</si>
  <si>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</si>
  <si>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</si>
  <si>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</si>
  <si>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</si>
  <si>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</si>
  <si>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</si>
  <si>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</si>
  <si>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</si>
  <si>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</si>
  <si>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</si>
  <si>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</si>
  <si>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</si>
  <si>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</si>
  <si>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</si>
  <si>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</si>
  <si>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</si>
  <si>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</si>
  <si>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</si>
  <si>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</si>
  <si>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</si>
  <si>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</si>
  <si>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</si>
  <si>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</si>
  <si>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</si>
  <si>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</si>
  <si>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</si>
  <si>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</si>
  <si>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</si>
  <si>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</si>
  <si>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</si>
  <si>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</si>
  <si>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</si>
  <si>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</si>
  <si>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</si>
  <si>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</si>
  <si>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</si>
  <si>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</si>
  <si>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</si>
  <si>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</si>
  <si>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</si>
  <si>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</si>
  <si>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</si>
  <si>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</si>
  <si>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</si>
  <si>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</si>
  <si>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</si>
  <si>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</si>
  <si>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</si>
  <si>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</si>
  <si>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</si>
  <si>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</si>
  <si>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</si>
  <si>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</si>
  <si>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</si>
  <si>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</si>
  <si>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</si>
  <si>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</si>
  <si>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</si>
  <si>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</si>
  <si>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</si>
  <si>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</si>
  <si>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</si>
  <si>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</si>
  <si>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</si>
  <si>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</si>
  <si>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</si>
  <si>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</si>
  <si>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</si>
  <si>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</si>
  <si>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</si>
  <si>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</si>
  <si>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</si>
  <si>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</si>
  <si>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</si>
  <si>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</si>
  <si>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</si>
  <si>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</si>
  <si>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</si>
  <si>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</si>
  <si>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</si>
  <si>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</si>
  <si>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</si>
  <si>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</si>
  <si>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</si>
  <si>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</si>
  <si>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</si>
  <si>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</si>
  <si>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</si>
  <si>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</si>
  <si>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</si>
  <si>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</si>
  <si>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</si>
  <si>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</si>
  <si>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</si>
  <si>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</si>
  <si>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</si>
  <si>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</si>
  <si>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</si>
  <si>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</si>
  <si>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</si>
  <si>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</si>
  <si>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</si>
  <si>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</si>
  <si>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</si>
  <si>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</si>
  <si>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</si>
  <si>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</si>
  <si>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</si>
  <si>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</si>
  <si>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</si>
  <si>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</si>
  <si>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</si>
  <si>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</si>
  <si>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</si>
  <si>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</si>
  <si>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</si>
  <si>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</si>
  <si>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</si>
  <si>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</si>
  <si>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</si>
  <si>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</si>
  <si>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</si>
  <si>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</si>
  <si>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</si>
  <si>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</si>
  <si>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</si>
  <si>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</si>
  <si>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</si>
  <si>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</si>
  <si>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</si>
  <si>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</si>
  <si>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</si>
  <si>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</si>
  <si>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</si>
  <si>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</si>
  <si>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</si>
  <si>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</si>
  <si>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</si>
  <si>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</si>
  <si>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</si>
  <si>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</si>
  <si>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</si>
  <si>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</si>
  <si>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</si>
  <si>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</si>
  <si>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</si>
  <si>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</si>
  <si>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</si>
  <si>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</si>
  <si>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</si>
  <si>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</si>
  <si>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</si>
  <si>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</si>
  <si>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</si>
  <si>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</si>
  <si>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</si>
  <si>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</si>
  <si>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</si>
  <si>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</si>
  <si>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</si>
  <si>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</si>
  <si>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</si>
  <si>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</si>
  <si>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</si>
  <si>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</si>
  <si>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</si>
  <si>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</si>
  <si>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</si>
  <si>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</si>
  <si>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</si>
  <si>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</si>
  <si>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</si>
  <si>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</si>
  <si>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</si>
  <si>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</si>
  <si>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</si>
  <si>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</si>
  <si>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</si>
  <si>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</si>
  <si>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</si>
  <si>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</si>
  <si>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</si>
  <si>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</si>
  <si>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</si>
  <si>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</si>
  <si>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</si>
  <si>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</si>
  <si>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</si>
  <si>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</si>
  <si>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</si>
  <si>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</si>
  <si>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</si>
  <si>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</si>
  <si>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</si>
  <si>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</si>
  <si>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</si>
  <si>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</si>
  <si>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</si>
  <si>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</si>
  <si>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</si>
  <si>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</si>
  <si>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</si>
  <si>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</si>
  <si>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</si>
  <si>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</si>
  <si>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</si>
  <si>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</si>
  <si>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</si>
  <si>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</si>
  <si>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</si>
  <si>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</si>
  <si>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</si>
  <si>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</si>
  <si>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</si>
  <si>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</si>
  <si>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</si>
  <si>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</si>
  <si>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</si>
  <si>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</si>
  <si>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</si>
  <si>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</si>
  <si>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</si>
  <si>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</si>
  <si>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</si>
  <si>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</si>
  <si>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</si>
  <si>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</si>
  <si>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</si>
  <si>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</si>
  <si>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</si>
  <si>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</si>
  <si>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</si>
  <si>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</si>
  <si>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</si>
  <si>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</si>
  <si>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</si>
  <si>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</si>
  <si>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</si>
  <si>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</si>
  <si>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</si>
  <si>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</si>
  <si>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</si>
  <si>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</si>
  <si>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</si>
  <si>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</si>
  <si>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</si>
  <si>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</si>
  <si>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</si>
  <si>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</si>
  <si>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</si>
  <si>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</si>
  <si>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</si>
  <si>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</si>
  <si>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</si>
  <si>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</si>
  <si>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</si>
  <si>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</si>
  <si>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</si>
  <si>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</si>
  <si>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</si>
  <si>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</si>
  <si>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</si>
  <si>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</si>
  <si>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</si>
  <si>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</si>
  <si>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</si>
  <si>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</si>
  <si>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</si>
  <si>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</si>
  <si>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</si>
  <si>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</si>
  <si>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</si>
  <si>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</si>
  <si>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</si>
  <si>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</si>
  <si>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</si>
  <si>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</si>
  <si>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</si>
  <si>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</si>
  <si>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</si>
  <si>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</si>
  <si>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</si>
  <si>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</si>
  <si>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</si>
  <si>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</si>
  <si>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</si>
  <si>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</si>
  <si>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</si>
  <si>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</si>
  <si>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</si>
  <si>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</si>
  <si>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</si>
  <si>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</si>
  <si>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</si>
  <si>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</si>
  <si>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</si>
  <si>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</si>
  <si>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</si>
  <si>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</si>
  <si>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</si>
  <si>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</si>
  <si>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</si>
  <si>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</si>
  <si>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</si>
  <si>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</si>
  <si>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</si>
  <si>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</si>
  <si>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</si>
  <si>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</si>
  <si>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</si>
  <si>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</si>
  <si>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</si>
  <si>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</si>
  <si>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</si>
  <si>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</si>
  <si>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</si>
  <si>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</si>
  <si>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</si>
  <si>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</si>
  <si>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</si>
  <si>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</si>
  <si>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</si>
  <si>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</si>
  <si>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</si>
  <si>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</si>
  <si>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</si>
  <si>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</si>
  <si>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</si>
  <si>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</si>
  <si>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</si>
  <si>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</si>
  <si>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</si>
  <si>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</si>
  <si>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</si>
  <si>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</si>
  <si>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</si>
  <si>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</si>
  <si>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</si>
  <si>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</si>
  <si>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</si>
  <si>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</si>
  <si>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</si>
  <si>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</si>
  <si>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</si>
  <si>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</si>
  <si>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</si>
  <si>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</si>
  <si>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</si>
  <si>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</si>
  <si>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</si>
  <si>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</si>
  <si>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</si>
  <si>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</si>
  <si>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</si>
  <si>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</si>
  <si>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</si>
  <si>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</si>
  <si>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</si>
  <si>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</si>
  <si>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</si>
  <si>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</si>
  <si>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</si>
  <si>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</si>
  <si>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</si>
  <si>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</si>
  <si>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</si>
  <si>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</si>
  <si>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</si>
  <si>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</si>
  <si>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</si>
  <si>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</si>
  <si>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</si>
  <si>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</si>
  <si>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</si>
  <si>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</si>
  <si>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</si>
  <si>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</si>
  <si>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</si>
  <si>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</si>
  <si>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</si>
  <si>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</si>
  <si>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</si>
  <si>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</si>
  <si>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</si>
  <si>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</si>
  <si>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</si>
  <si>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</si>
  <si>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</si>
  <si>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</si>
  <si>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</si>
  <si>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</si>
  <si>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</si>
  <si>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</si>
  <si>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</si>
  <si>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</si>
  <si>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</si>
  <si>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</si>
  <si>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</si>
  <si>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</si>
  <si>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</si>
  <si>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</si>
  <si>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</si>
  <si>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</si>
  <si>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</si>
  <si>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</si>
  <si>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</si>
  <si>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</si>
  <si>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</si>
  <si>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</si>
  <si>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</si>
  <si>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</si>
  <si>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</si>
  <si>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</si>
  <si>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</si>
  <si>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</si>
  <si>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</si>
  <si>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</si>
  <si>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</si>
  <si>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</si>
  <si>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</si>
  <si>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</si>
  <si>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</si>
  <si>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</si>
  <si>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</si>
  <si>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</si>
  <si>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</si>
  <si>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</si>
  <si>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</si>
  <si>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</si>
  <si>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</si>
  <si>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</si>
  <si>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</si>
  <si>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</si>
  <si>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</si>
  <si>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</si>
  <si>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</si>
  <si>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</si>
  <si>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</si>
  <si>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</si>
  <si>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</si>
  <si>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</si>
  <si>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</si>
  <si>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</si>
  <si>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</si>
  <si>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</si>
  <si>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</si>
  <si>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</si>
  <si>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</si>
  <si>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</si>
  <si>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</si>
  <si>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</si>
  <si>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</si>
  <si>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</si>
  <si>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</si>
  <si>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</si>
  <si>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</si>
  <si>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</si>
  <si>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</si>
  <si>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</si>
  <si>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</si>
  <si>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</si>
  <si>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</si>
  <si>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</si>
  <si>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</si>
  <si>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</si>
  <si>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</si>
  <si>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</si>
  <si>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</si>
  <si>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</si>
  <si>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</si>
  <si>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</si>
  <si>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</si>
  <si>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</si>
  <si>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</si>
  <si>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</si>
  <si>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</si>
  <si>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</si>
  <si>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</si>
  <si>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</si>
  <si>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</si>
  <si>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</si>
  <si>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</si>
  <si>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</si>
  <si>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</si>
  <si>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</si>
  <si>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</si>
  <si>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</si>
  <si>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</si>
  <si>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</si>
  <si>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</si>
  <si>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</si>
  <si>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</si>
  <si>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</si>
  <si>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</si>
  <si>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</si>
  <si>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</si>
  <si>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</si>
  <si>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</si>
  <si>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</si>
  <si>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</si>
  <si>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</si>
  <si>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</si>
  <si>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</si>
  <si>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</si>
  <si>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</si>
  <si>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</si>
  <si>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</si>
  <si>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</si>
  <si>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</si>
  <si>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</si>
  <si>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</si>
  <si>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</si>
  <si>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</si>
  <si>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</si>
  <si>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</si>
  <si>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</si>
  <si>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</si>
  <si>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</si>
  <si>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</si>
  <si>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</si>
  <si>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</si>
  <si>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</si>
  <si>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</si>
  <si>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</si>
  <si>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</si>
  <si>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</si>
  <si>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</si>
  <si>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</si>
  <si>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</si>
  <si>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</si>
  <si>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</si>
  <si>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</si>
  <si>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</si>
  <si>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</si>
  <si>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</si>
  <si>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</si>
  <si>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</si>
  <si>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</si>
  <si>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</si>
  <si>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</si>
  <si>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</si>
  <si>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</si>
  <si>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</si>
  <si>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</si>
  <si>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</si>
  <si>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</si>
  <si>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</si>
  <si>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</si>
  <si>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</si>
  <si>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</si>
  <si>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</si>
  <si>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</si>
  <si>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</si>
  <si>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</si>
  <si>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</si>
  <si>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</si>
  <si>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</si>
  <si>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</si>
  <si>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</si>
  <si>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</si>
  <si>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</si>
  <si>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</si>
  <si>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</si>
  <si>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</si>
  <si>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</si>
  <si>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</si>
  <si>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</si>
  <si>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</si>
  <si>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</si>
  <si>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</si>
  <si>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</si>
  <si>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</si>
  <si>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</si>
  <si>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</si>
  <si>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</si>
  <si>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</si>
  <si>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</si>
  <si>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</si>
  <si>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</si>
  <si>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</si>
  <si>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</si>
  <si>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</si>
  <si>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</si>
  <si>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</si>
  <si>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</si>
  <si>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</si>
  <si>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</si>
  <si>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</si>
  <si>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</si>
  <si>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</si>
  <si>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</si>
  <si>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</si>
  <si>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</si>
  <si>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</si>
  <si>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</si>
  <si>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</si>
  <si>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</si>
  <si>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</si>
  <si>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</si>
  <si>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</si>
  <si>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</si>
  <si>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</si>
  <si>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</si>
  <si>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</si>
  <si>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</si>
  <si>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</si>
  <si>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</si>
  <si>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</si>
  <si>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</si>
  <si>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</si>
  <si>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</si>
  <si>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</si>
  <si>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</si>
  <si>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</si>
  <si>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</si>
  <si>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</si>
  <si>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</si>
  <si>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</si>
  <si>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</si>
  <si>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</si>
  <si>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</si>
  <si>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</si>
  <si>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</si>
  <si>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</si>
  <si>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</si>
  <si>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</si>
  <si>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</si>
  <si>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</si>
  <si>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</si>
  <si>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</si>
  <si>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</si>
  <si>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</si>
  <si>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</si>
  <si>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</si>
  <si>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</si>
  <si>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</si>
  <si>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</si>
  <si>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</si>
  <si>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</si>
  <si>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</si>
  <si>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</si>
  <si>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</si>
  <si>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</si>
  <si>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</si>
  <si>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</si>
  <si>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</si>
  <si>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</si>
  <si>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</si>
  <si>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</si>
  <si>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</si>
  <si>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</si>
  <si>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</si>
  <si>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</si>
  <si>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</si>
  <si>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</si>
  <si>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</si>
  <si>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</si>
  <si>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</si>
  <si>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</si>
  <si>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</si>
  <si>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</si>
  <si>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</si>
  <si>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</si>
  <si>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</si>
  <si>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</si>
  <si>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</si>
  <si>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</si>
  <si>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</si>
  <si>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</si>
  <si>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</si>
  <si>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</si>
  <si>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</si>
  <si>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</si>
  <si>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</si>
  <si>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</si>
  <si>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</si>
  <si>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</si>
  <si>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</si>
  <si>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</si>
  <si>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</si>
  <si>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</si>
  <si>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</si>
  <si>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</si>
  <si>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</si>
  <si>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</si>
  <si>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</si>
  <si>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</si>
  <si>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</si>
  <si>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</si>
  <si>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</si>
  <si>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</si>
  <si>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</si>
  <si>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</si>
  <si>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</si>
  <si>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</si>
  <si>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</si>
  <si>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</si>
  <si>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</si>
  <si>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</si>
  <si>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</si>
  <si>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</si>
  <si>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</si>
  <si>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</si>
  <si>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</si>
  <si>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</si>
  <si>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</si>
  <si>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</si>
  <si>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</si>
  <si>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</si>
  <si>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</si>
  <si>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</si>
  <si>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</si>
  <si>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</si>
  <si>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</si>
  <si>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</si>
  <si>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</si>
  <si>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</si>
  <si>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</si>
  <si>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</si>
  <si>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</si>
  <si>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</si>
  <si>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</si>
  <si>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</si>
  <si>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</si>
  <si>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</si>
  <si>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</si>
  <si>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</si>
  <si>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</si>
  <si>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</si>
  <si>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</si>
  <si>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</si>
  <si>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</si>
  <si>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</si>
  <si>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</si>
  <si>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</si>
  <si>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</si>
  <si>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</si>
  <si>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</si>
  <si>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</si>
  <si>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</si>
  <si>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</si>
  <si>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</si>
  <si>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</si>
  <si>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</si>
  <si>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</si>
  <si>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</si>
  <si>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</si>
  <si>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</si>
  <si>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</si>
  <si>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</si>
  <si>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</si>
  <si>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</si>
  <si>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</si>
  <si>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</si>
  <si>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</si>
  <si>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</si>
  <si>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</si>
  <si>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</si>
  <si>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</si>
  <si>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</si>
  <si>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</si>
  <si>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</si>
  <si>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</si>
  <si>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</si>
  <si>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</si>
  <si>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</si>
  <si>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</si>
  <si>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</si>
  <si>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</si>
  <si>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</si>
  <si>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</si>
  <si>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</si>
  <si>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</si>
  <si>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</si>
  <si>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</si>
  <si>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</si>
  <si>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</si>
  <si>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</si>
  <si>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</si>
  <si>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</si>
  <si>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</si>
  <si>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</si>
  <si>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</si>
  <si>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</si>
  <si>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</si>
  <si>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</si>
  <si>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</si>
  <si>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</si>
  <si>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</si>
  <si>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</si>
  <si>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</si>
  <si>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</si>
  <si>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</si>
  <si>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</si>
  <si>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</si>
  <si>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</si>
  <si>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</si>
  <si>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</si>
  <si>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</si>
  <si>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</si>
  <si>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</si>
  <si>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</si>
  <si>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</si>
  <si>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</si>
  <si>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</si>
  <si>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</si>
  <si>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</si>
  <si>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</si>
  <si>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</si>
  <si>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</si>
  <si>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</si>
  <si>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</si>
  <si>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</si>
  <si>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</si>
  <si>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</si>
  <si>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</si>
  <si>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</si>
  <si>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</si>
  <si>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</si>
  <si>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</si>
  <si>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</si>
  <si>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</si>
  <si>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</si>
  <si>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</si>
  <si>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</si>
  <si>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</si>
  <si>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</si>
  <si>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</si>
  <si>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</si>
  <si>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</si>
  <si>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</si>
  <si>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</si>
  <si>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</si>
  <si>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</si>
  <si>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</si>
  <si>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</si>
  <si>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</si>
  <si>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</si>
  <si>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</si>
  <si>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</si>
  <si>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</si>
  <si>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</si>
  <si>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</si>
  <si>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</si>
  <si>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</si>
  <si>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</si>
  <si>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</si>
  <si>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</si>
  <si>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</si>
  <si>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</si>
  <si>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</si>
  <si>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</si>
  <si>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</si>
  <si>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</si>
  <si>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</si>
  <si>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</si>
  <si>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</si>
  <si>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</si>
  <si>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</si>
  <si>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</si>
  <si>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</si>
  <si>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</si>
  <si>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</si>
  <si>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</si>
  <si>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</si>
  <si>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</si>
  <si>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</si>
  <si>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</si>
  <si>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</si>
  <si>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</si>
  <si>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</si>
  <si>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</si>
  <si>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</si>
  <si>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</si>
  <si>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</si>
  <si>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</si>
  <si>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</si>
  <si>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</si>
  <si>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</si>
  <si>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</si>
  <si>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</si>
  <si>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</si>
  <si>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</si>
  <si>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</si>
  <si>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</si>
  <si>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</si>
  <si>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</si>
  <si>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</si>
  <si>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</si>
  <si>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</si>
  <si>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</si>
  <si>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</si>
  <si>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</si>
  <si>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</si>
  <si>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</si>
  <si>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</si>
  <si>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</si>
  <si>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</si>
  <si>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</si>
  <si>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</si>
  <si>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</si>
  <si>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</si>
  <si>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</si>
  <si>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</si>
  <si>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</si>
  <si>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</si>
  <si>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</si>
  <si>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</si>
  <si>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</si>
  <si>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</si>
  <si>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</si>
  <si>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</si>
  <si>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</si>
  <si>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</si>
  <si>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</si>
  <si>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</si>
  <si>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</si>
  <si>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</si>
  <si>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</si>
  <si>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</si>
  <si>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</si>
  <si>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</si>
  <si>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</si>
  <si>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</si>
  <si>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</si>
  <si>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</si>
  <si>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</si>
  <si>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</si>
  <si>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</si>
  <si>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</si>
  <si>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</si>
  <si>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</si>
  <si>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</si>
  <si>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</si>
  <si>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</si>
  <si>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</si>
  <si>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</si>
  <si>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</si>
  <si>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</si>
  <si>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</si>
  <si>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</si>
  <si>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</si>
  <si>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</si>
  <si>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</si>
  <si>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</si>
  <si>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</si>
  <si>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</si>
  <si>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</si>
  <si>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</si>
  <si>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</si>
  <si>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</si>
  <si>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</si>
  <si>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</si>
  <si>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</si>
  <si>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</si>
  <si>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</si>
  <si>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</si>
  <si>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</si>
  <si>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</si>
  <si>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</si>
  <si>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</si>
  <si>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</si>
  <si>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</si>
  <si>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</si>
  <si>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</si>
  <si>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</si>
  <si>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</si>
  <si>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</si>
  <si>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</si>
  <si>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</si>
  <si>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</si>
  <si>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</si>
  <si>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</si>
  <si>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</si>
  <si>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</si>
  <si>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</si>
  <si>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</si>
  <si>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</si>
  <si>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</si>
  <si>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</si>
  <si>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</si>
  <si>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</si>
  <si>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</si>
  <si>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</si>
  <si>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</si>
  <si>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</si>
  <si>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</si>
  <si>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</si>
  <si>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</si>
  <si>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</si>
  <si>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</si>
  <si>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</si>
  <si>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</si>
  <si>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</si>
  <si>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</si>
  <si>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</si>
  <si>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</si>
  <si>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</si>
  <si>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</si>
  <si>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</si>
  <si>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</si>
  <si>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</si>
  <si>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</si>
  <si>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</si>
  <si>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</si>
  <si>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</si>
  <si>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</si>
  <si>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</si>
  <si>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</si>
  <si>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</si>
  <si>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</si>
  <si>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</si>
  <si>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</si>
  <si>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</si>
  <si>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</si>
  <si>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</si>
  <si>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</si>
  <si>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</si>
  <si>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</si>
  <si>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</si>
  <si>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</si>
  <si>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</si>
  <si>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</si>
  <si>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</si>
  <si>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</si>
  <si>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</si>
  <si>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</si>
  <si>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</si>
  <si>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</si>
  <si>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</si>
  <si>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</si>
  <si>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</si>
  <si>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</si>
  <si>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</si>
  <si>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</si>
  <si>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</si>
  <si>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</si>
  <si>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</si>
  <si>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</si>
  <si>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</si>
  <si>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</si>
  <si>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</si>
  <si>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</si>
  <si>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</si>
  <si>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</si>
  <si>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</si>
  <si>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</si>
  <si>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</si>
  <si>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</si>
  <si>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</si>
  <si>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</si>
  <si>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</si>
  <si>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</si>
  <si>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</si>
  <si>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</si>
  <si>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</si>
  <si>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</si>
  <si>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</si>
  <si>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</si>
  <si>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</si>
  <si>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</si>
  <si>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</si>
  <si>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</si>
  <si>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</si>
  <si>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</si>
  <si>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</si>
  <si>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</si>
  <si>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</si>
  <si>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</si>
  <si>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</si>
  <si>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</si>
  <si>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</si>
  <si>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</si>
  <si>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</si>
  <si>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</si>
  <si>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</si>
  <si>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</si>
  <si>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</si>
  <si>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</si>
  <si>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</si>
  <si>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</si>
  <si>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</si>
  <si>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</si>
  <si>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</si>
  <si>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</si>
  <si>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</si>
  <si>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</si>
  <si>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</si>
  <si>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</si>
  <si>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</si>
  <si>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</si>
  <si>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</si>
  <si>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</si>
  <si>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</si>
  <si>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</si>
  <si>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</si>
  <si>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</si>
  <si>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</si>
  <si>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</si>
  <si>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</si>
  <si>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</si>
  <si>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</si>
  <si>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</si>
  <si>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</si>
  <si>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</si>
  <si>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</si>
  <si>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</si>
  <si>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</si>
  <si>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</si>
  <si>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</si>
  <si>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</si>
  <si>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</si>
  <si>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</si>
  <si>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</si>
  <si>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</si>
  <si>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</si>
  <si>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</si>
  <si>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</si>
  <si>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</si>
  <si>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</si>
  <si>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</si>
  <si>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</si>
  <si>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</si>
  <si>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</si>
  <si>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</si>
  <si>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</si>
  <si>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</si>
  <si>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</si>
  <si>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</si>
  <si>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</si>
  <si>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</si>
  <si>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</si>
  <si>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</si>
  <si>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</si>
  <si>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</si>
  <si>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</si>
  <si>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</si>
  <si>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</si>
  <si>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</si>
  <si>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</si>
  <si>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</si>
  <si>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</si>
  <si>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</si>
  <si>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</si>
  <si>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</si>
  <si>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</si>
  <si>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</si>
  <si>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</si>
  <si>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</si>
  <si>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</si>
  <si>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</si>
  <si>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</si>
  <si>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</si>
  <si>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</si>
  <si>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</si>
  <si>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</si>
  <si>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</si>
  <si>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</si>
  <si>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</si>
  <si>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</si>
  <si>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</si>
  <si>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</si>
  <si>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</si>
  <si>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</si>
  <si>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</si>
  <si>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</si>
  <si>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</si>
  <si>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</si>
  <si>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</si>
  <si>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</si>
  <si>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</si>
  <si>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</si>
  <si>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</si>
  <si>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</si>
  <si>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</si>
  <si>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</si>
  <si>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</si>
  <si>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</si>
  <si>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</si>
  <si>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</si>
  <si>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</si>
  <si>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</si>
  <si>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</si>
  <si>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</si>
  <si>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</si>
  <si>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</si>
  <si>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</si>
  <si>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</si>
  <si>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</si>
  <si>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</si>
  <si>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</si>
  <si>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</si>
  <si>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</si>
  <si>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</si>
  <si>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</si>
  <si>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</si>
  <si>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</si>
  <si>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</si>
  <si>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</si>
  <si>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</si>
  <si>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</si>
  <si>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</si>
  <si>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</si>
  <si>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</si>
  <si>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</si>
  <si>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</si>
  <si>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</si>
  <si>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</si>
  <si>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</si>
  <si>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</si>
  <si>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</si>
  <si>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</si>
  <si>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</si>
  <si>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</si>
  <si>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</si>
  <si>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</si>
  <si>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</si>
  <si>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</si>
  <si>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</si>
  <si>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</si>
  <si>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</si>
  <si>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</si>
  <si>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</si>
  <si>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</si>
  <si>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</si>
  <si>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</si>
  <si>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</si>
  <si>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</si>
  <si>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</si>
  <si>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</si>
  <si>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</si>
  <si>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</si>
  <si>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</si>
  <si>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</si>
  <si>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</si>
  <si>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</si>
  <si>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</si>
  <si>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</si>
  <si>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</si>
  <si>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</si>
  <si>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</si>
  <si>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</si>
  <si>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</si>
  <si>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</si>
  <si>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</si>
  <si>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</si>
  <si>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</si>
  <si>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</si>
  <si>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</si>
  <si>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</si>
  <si>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</si>
  <si>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</si>
  <si>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</si>
  <si>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</si>
  <si>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</si>
  <si>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</si>
  <si>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</si>
  <si>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</si>
  <si>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</si>
  <si>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</si>
  <si>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</si>
  <si>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</si>
  <si>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</si>
  <si>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</si>
  <si>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</si>
  <si>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</si>
  <si>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</si>
  <si>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</si>
  <si>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</si>
  <si>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</si>
  <si>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</si>
  <si>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</si>
  <si>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</si>
  <si>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</si>
  <si>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</si>
  <si>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</si>
  <si>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</si>
  <si>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</si>
  <si>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</si>
  <si>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</si>
  <si>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</si>
  <si>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</si>
  <si>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</si>
  <si>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</si>
  <si>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</si>
  <si>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</si>
  <si>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</si>
  <si>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</si>
  <si>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</si>
  <si>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</si>
  <si>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</si>
  <si>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</si>
  <si>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</si>
  <si>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</si>
  <si>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</si>
  <si>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</si>
  <si>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</si>
  <si>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</si>
  <si>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</si>
  <si>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</si>
  <si>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</si>
  <si>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</si>
  <si>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</si>
  <si>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</si>
  <si>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</si>
  <si>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</si>
  <si>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</si>
  <si>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</si>
  <si>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</si>
  <si>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</si>
  <si>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</si>
  <si>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</si>
  <si>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</si>
  <si>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</si>
  <si>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</si>
  <si>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</si>
  <si>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</si>
  <si>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</si>
  <si>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</si>
  <si>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</si>
  <si>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</si>
  <si>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</si>
  <si>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</si>
  <si>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</si>
  <si>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</si>
  <si>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</si>
  <si>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</si>
  <si>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</si>
  <si>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</si>
  <si>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</si>
  <si>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</si>
  <si>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</si>
  <si>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</si>
  <si>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</si>
  <si>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</si>
  <si>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</si>
  <si>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</si>
  <si>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</si>
  <si>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</si>
  <si>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</si>
  <si>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</si>
  <si>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</si>
  <si>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</si>
  <si>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</si>
  <si>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</si>
  <si>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</si>
  <si>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</si>
  <si>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</si>
  <si>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</si>
  <si>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</si>
  <si>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</si>
  <si>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</si>
  <si>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</si>
  <si>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</si>
  <si>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</si>
  <si>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</si>
  <si>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</si>
  <si>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</si>
  <si>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</si>
  <si>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</si>
  <si>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</si>
  <si>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</si>
  <si>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</si>
  <si>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</si>
  <si>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</si>
  <si>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</si>
  <si>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</si>
  <si>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</si>
  <si>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</si>
  <si>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</si>
  <si>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</si>
  <si>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</si>
  <si>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</si>
  <si>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</si>
  <si>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</si>
  <si>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</si>
  <si>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</si>
  <si>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</si>
  <si>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</si>
  <si>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</si>
  <si>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</si>
  <si>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</si>
  <si>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</si>
  <si>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</si>
  <si>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</si>
  <si>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</si>
  <si>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</si>
  <si>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</si>
  <si>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</si>
  <si>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</si>
  <si>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</si>
  <si>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</si>
  <si>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</si>
  <si>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</si>
  <si>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</si>
  <si>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</si>
  <si>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</si>
  <si>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</si>
  <si>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</si>
  <si>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</si>
  <si>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</si>
  <si>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</si>
  <si>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</si>
  <si>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</si>
  <si>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</si>
  <si>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</si>
  <si>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</si>
  <si>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</si>
  <si>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</si>
  <si>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</si>
  <si>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</si>
  <si>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</si>
  <si>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</si>
  <si>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</si>
  <si>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</si>
  <si>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</si>
  <si>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</si>
  <si>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</si>
  <si>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</si>
  <si>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</si>
  <si>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</si>
  <si>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</si>
  <si>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</si>
  <si>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</si>
  <si>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</si>
  <si>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</si>
  <si>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</si>
  <si>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</si>
  <si>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</si>
  <si>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</si>
  <si>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</si>
  <si>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</si>
  <si>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</si>
  <si>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</si>
  <si>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</si>
  <si>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</si>
  <si>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</si>
  <si>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</si>
  <si>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</si>
  <si>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</si>
  <si>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</si>
  <si>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</si>
  <si>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</si>
  <si>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</si>
  <si>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</si>
  <si>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</si>
  <si>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</si>
  <si>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</si>
  <si>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</si>
  <si>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</si>
  <si>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</si>
  <si>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</si>
  <si>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</si>
  <si>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</si>
  <si>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</si>
  <si>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</si>
  <si>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</si>
  <si>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</si>
  <si>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</si>
  <si>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</si>
  <si>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</si>
  <si>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</si>
  <si>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</si>
  <si>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</si>
  <si>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</si>
  <si>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</si>
  <si>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</si>
  <si>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</si>
  <si>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</si>
  <si>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</si>
  <si>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</si>
  <si>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</si>
  <si>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</si>
  <si>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</si>
  <si>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</si>
  <si>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</si>
  <si>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</si>
  <si>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</si>
  <si>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</si>
  <si>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</si>
  <si>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</si>
  <si>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</si>
  <si>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</si>
  <si>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</si>
  <si>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</si>
  <si>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</si>
  <si>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</si>
  <si>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</si>
  <si>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</si>
  <si>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</si>
  <si>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</si>
  <si>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</si>
  <si>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</si>
  <si>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</si>
  <si>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</si>
  <si>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</si>
  <si>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</si>
  <si>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</si>
  <si>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</si>
  <si>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</si>
  <si>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</si>
  <si>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</si>
  <si>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</si>
  <si>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</si>
  <si>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</si>
  <si>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</si>
  <si>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</si>
  <si>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</si>
  <si>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</si>
  <si>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</si>
  <si>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</si>
  <si>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</si>
  <si>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</si>
  <si>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</si>
  <si>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</si>
  <si>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</si>
  <si>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</si>
  <si>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</si>
  <si>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</si>
  <si>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</si>
  <si>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</si>
  <si>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</si>
  <si>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</si>
  <si>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</si>
  <si>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</si>
  <si>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</si>
  <si>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</si>
  <si>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</si>
  <si>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</si>
  <si>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</si>
  <si>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</si>
  <si>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</si>
  <si>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</si>
  <si>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</si>
  <si>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</si>
  <si>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</si>
  <si>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</si>
  <si>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</si>
  <si>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</si>
  <si>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</si>
  <si>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</si>
  <si>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</si>
  <si>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</si>
  <si>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</si>
  <si>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</si>
  <si>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</si>
  <si>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</si>
  <si>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</si>
  <si>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</si>
  <si>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</si>
  <si>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</si>
  <si>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</si>
  <si>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</si>
  <si>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</si>
  <si>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</si>
  <si>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</si>
  <si>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</si>
  <si>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</si>
  <si>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</si>
  <si>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</si>
  <si>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</si>
  <si>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</si>
  <si>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</si>
  <si>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</si>
  <si>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</si>
  <si>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</si>
  <si>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</si>
  <si>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</si>
  <si>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</si>
  <si>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</si>
  <si>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</si>
  <si>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</si>
  <si>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</si>
  <si>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</si>
  <si>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</si>
  <si>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</si>
  <si>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</si>
  <si>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</si>
  <si>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</si>
  <si>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</si>
  <si>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</si>
  <si>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</si>
  <si>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</si>
  <si>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</si>
  <si>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</si>
  <si>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</si>
  <si>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</si>
  <si>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</si>
  <si>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</si>
  <si>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</si>
  <si>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</si>
  <si>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</si>
  <si>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</si>
  <si>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</si>
  <si>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</si>
  <si>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</si>
  <si>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</si>
  <si>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</si>
  <si>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</si>
  <si>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</si>
  <si>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</si>
  <si>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</si>
  <si>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</si>
  <si>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</si>
  <si>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</si>
  <si>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</si>
  <si>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</si>
  <si>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</si>
  <si>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</si>
  <si>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</si>
  <si>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</si>
  <si>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</si>
  <si>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</si>
  <si>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</si>
  <si>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</si>
  <si>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</si>
  <si>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</si>
  <si>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</si>
  <si>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</si>
  <si>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</si>
  <si>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</si>
  <si>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</si>
  <si>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</si>
  <si>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</si>
  <si>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</si>
  <si>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</si>
  <si>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</si>
  <si>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</si>
  <si>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</si>
  <si>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</si>
  <si>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</si>
  <si>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</si>
  <si>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</si>
  <si>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</si>
  <si>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</si>
  <si>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</si>
  <si>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</si>
  <si>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</si>
  <si>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</si>
  <si>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</si>
  <si>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</si>
  <si>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</si>
  <si>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</si>
  <si>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</si>
  <si>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</si>
  <si>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</si>
  <si>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</si>
  <si>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</si>
  <si>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</si>
  <si>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</si>
  <si>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</si>
  <si>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</si>
  <si>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</si>
  <si>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</si>
  <si>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</si>
  <si>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</si>
  <si>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</si>
  <si>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</si>
  <si>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</si>
  <si>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</si>
  <si>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</si>
  <si>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</si>
  <si>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</si>
  <si>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</si>
  <si>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</si>
  <si>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</si>
  <si>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</si>
  <si>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</si>
  <si>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</si>
  <si>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</si>
  <si>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</si>
  <si>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</si>
  <si>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</si>
  <si>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</si>
  <si>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</si>
  <si>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</si>
  <si>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</si>
  <si>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</si>
  <si>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</si>
  <si>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</si>
  <si>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</si>
  <si>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</si>
  <si>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</si>
  <si>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</si>
  <si>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</si>
  <si>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</si>
  <si>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</si>
  <si>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</si>
  <si>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</si>
  <si>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</si>
  <si>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</si>
  <si>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</si>
  <si>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</si>
  <si>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</si>
  <si>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</si>
  <si>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</si>
  <si>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</si>
  <si>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</si>
  <si>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</si>
  <si>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</si>
  <si>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</si>
  <si>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</si>
  <si>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</si>
  <si>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</si>
  <si>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</si>
  <si>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</si>
  <si>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</si>
  <si>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</si>
  <si>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</si>
  <si>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</si>
  <si>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</si>
  <si>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</si>
  <si>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</si>
  <si>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</si>
  <si>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</si>
  <si>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</si>
  <si>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</si>
  <si>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</si>
  <si>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</si>
  <si>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</si>
  <si>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</si>
  <si>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</si>
  <si>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</si>
  <si>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</si>
  <si>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</si>
  <si>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</si>
  <si>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</si>
  <si>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</si>
  <si>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</si>
  <si>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</si>
  <si>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</si>
  <si>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</si>
  <si>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</si>
  <si>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</si>
  <si>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</si>
  <si>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</si>
  <si>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</si>
  <si>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</si>
  <si>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</si>
  <si>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</si>
  <si>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</si>
  <si>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</si>
  <si>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</si>
  <si>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</si>
  <si>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</si>
  <si>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</si>
  <si>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</si>
  <si>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</si>
  <si>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</si>
  <si>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</si>
  <si>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</si>
  <si>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</si>
  <si>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</si>
  <si>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</si>
  <si>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</si>
  <si>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</si>
  <si>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</si>
  <si>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</si>
  <si>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</si>
  <si>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</si>
  <si>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</si>
  <si>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</si>
  <si>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</si>
  <si>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</si>
  <si>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</si>
  <si>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</si>
  <si>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</si>
  <si>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</si>
  <si>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</si>
  <si>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</si>
  <si>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</si>
  <si>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</si>
  <si>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</si>
  <si>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</si>
  <si>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</si>
  <si>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</si>
  <si>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</si>
  <si>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</si>
  <si>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</si>
  <si>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</si>
  <si>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</si>
  <si>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</si>
  <si>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</si>
  <si>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</si>
  <si>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</si>
  <si>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</si>
  <si>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</si>
  <si>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</si>
  <si>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</si>
  <si>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</si>
  <si>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</si>
  <si>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</si>
  <si>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</si>
  <si>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</si>
  <si>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</si>
  <si>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</si>
  <si>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</si>
  <si>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</si>
  <si>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</si>
  <si>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</si>
  <si>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</si>
  <si>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</si>
  <si>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</si>
  <si>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</si>
  <si>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</si>
  <si>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</si>
  <si>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</si>
  <si>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</si>
  <si>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</si>
  <si>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</si>
  <si>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</si>
  <si>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</si>
  <si>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</si>
  <si>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</si>
  <si>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</si>
  <si>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</si>
  <si>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</si>
  <si>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</si>
  <si>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</si>
  <si>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</si>
  <si>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</si>
  <si>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</si>
  <si>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</si>
  <si>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</si>
  <si>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</si>
  <si>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</si>
  <si>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</si>
  <si>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</si>
  <si>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</si>
  <si>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</si>
  <si>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</si>
  <si>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</si>
  <si>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</si>
  <si>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</si>
  <si>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</si>
  <si>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</si>
  <si>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</si>
  <si>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</si>
  <si>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</si>
  <si>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</si>
  <si>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</si>
  <si>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</si>
  <si>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</si>
  <si>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</si>
  <si>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</si>
  <si>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</si>
  <si>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</si>
  <si>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</si>
  <si>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</si>
  <si>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</si>
  <si>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</si>
  <si>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</si>
  <si>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</si>
  <si>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</si>
  <si>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</si>
  <si>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</si>
  <si>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</si>
  <si>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</si>
  <si>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</si>
  <si>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</si>
  <si>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</si>
  <si>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</si>
  <si>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</si>
  <si>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</si>
  <si>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</si>
  <si>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</si>
  <si>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</si>
  <si>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</si>
  <si>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</si>
  <si>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</si>
  <si>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</si>
  <si>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</si>
  <si>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</si>
  <si>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</si>
  <si>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</si>
  <si>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</si>
  <si>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</si>
  <si>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</si>
  <si>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</si>
  <si>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</si>
  <si>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</si>
  <si>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</si>
  <si>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</si>
  <si>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</si>
  <si>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</si>
  <si>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</si>
  <si>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</si>
  <si>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</si>
  <si>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</si>
  <si>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</si>
  <si>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</si>
  <si>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</si>
  <si>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</si>
  <si>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</si>
  <si>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</si>
  <si>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</si>
  <si>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</si>
  <si>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</si>
  <si>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</si>
  <si>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</si>
  <si>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</si>
  <si>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</si>
  <si>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</si>
  <si>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</si>
  <si>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</si>
  <si>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</si>
  <si>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</si>
  <si>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</si>
  <si>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</si>
  <si>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</si>
  <si>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</si>
  <si>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</si>
  <si>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</si>
  <si>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</si>
  <si>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</si>
  <si>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</si>
  <si>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</si>
  <si>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</si>
  <si>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</si>
  <si>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</si>
  <si>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</si>
  <si>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</si>
  <si>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</si>
  <si>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</si>
  <si>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</si>
  <si>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</si>
  <si>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</si>
  <si>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</si>
  <si>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</si>
  <si>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</si>
  <si>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</si>
  <si>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</si>
  <si>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</si>
  <si>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</si>
  <si>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</si>
  <si>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</si>
  <si>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</si>
  <si>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</si>
  <si>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</si>
  <si>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</si>
  <si>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</si>
  <si>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</si>
  <si>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</si>
  <si>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</si>
  <si>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</si>
  <si>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</si>
  <si>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</si>
  <si>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</si>
  <si>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</si>
  <si>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</si>
  <si>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</si>
  <si>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</si>
  <si>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</si>
  <si>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</si>
  <si>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</si>
  <si>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</si>
  <si>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</si>
  <si>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</si>
  <si>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</si>
  <si>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</si>
  <si>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</si>
  <si>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</si>
  <si>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</si>
  <si>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</si>
  <si>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</si>
  <si>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</si>
  <si>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</si>
  <si>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</si>
  <si>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</si>
  <si>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</si>
  <si>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</si>
  <si>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</si>
  <si>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</si>
  <si>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</si>
  <si>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</si>
  <si>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</si>
  <si>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</si>
  <si>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</si>
  <si>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</si>
  <si>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</si>
  <si>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</si>
  <si>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</si>
  <si>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</si>
  <si>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</si>
  <si>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</si>
  <si>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</si>
  <si>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</si>
  <si>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</si>
  <si>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</si>
  <si>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</si>
  <si>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</si>
  <si>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</si>
  <si>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</si>
  <si>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</si>
  <si>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</si>
  <si>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</si>
  <si>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</si>
  <si>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</si>
  <si>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</si>
  <si>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</si>
  <si>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</si>
  <si>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</si>
  <si>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</si>
  <si>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</si>
  <si>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</si>
  <si>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</si>
  <si>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</si>
  <si>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</si>
  <si>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</si>
  <si>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</si>
  <si>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</si>
  <si>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</si>
  <si>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</si>
  <si>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</si>
  <si>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</si>
  <si>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</si>
  <si>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</si>
  <si>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</si>
  <si>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</si>
  <si>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</si>
  <si>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</si>
  <si>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</si>
  <si>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</si>
  <si>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</si>
  <si>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</si>
  <si>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</si>
  <si>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</si>
  <si>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</si>
  <si>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</si>
  <si>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</si>
  <si>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</si>
  <si>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</si>
  <si>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</si>
  <si>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</si>
  <si>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</si>
  <si>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</si>
  <si>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</si>
  <si>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</si>
  <si>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</si>
  <si>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</si>
  <si>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</si>
  <si>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</si>
  <si>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</si>
  <si>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</si>
  <si>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</si>
  <si>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</si>
  <si>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</si>
  <si>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</si>
  <si>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</si>
  <si>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</si>
  <si>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</si>
  <si>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</si>
  <si>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</si>
  <si>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</si>
  <si>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</si>
  <si>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</si>
  <si>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</si>
  <si>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</si>
  <si>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</si>
  <si>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</si>
  <si>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</si>
  <si>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</si>
  <si>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</si>
  <si>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</si>
  <si>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</si>
  <si>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</si>
  <si>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</si>
  <si>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</si>
  <si>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</si>
  <si>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</si>
  <si>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</si>
  <si>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</si>
  <si>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</si>
  <si>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</si>
  <si>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</si>
  <si>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</si>
  <si>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</si>
  <si>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</si>
  <si>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</si>
  <si>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</si>
  <si>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</si>
  <si>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</si>
  <si>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</si>
  <si>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</si>
  <si>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</si>
  <si>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</si>
  <si>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</si>
  <si>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</si>
  <si>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</si>
  <si>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</si>
  <si>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</si>
  <si>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</si>
  <si>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</si>
  <si>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</si>
  <si>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</si>
  <si>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</si>
  <si>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</si>
  <si>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</si>
  <si>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</si>
  <si>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</si>
  <si>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</si>
  <si>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</si>
  <si>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</si>
  <si>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</si>
  <si>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</si>
  <si>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</si>
  <si>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</si>
  <si>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</si>
  <si>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</si>
  <si>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</si>
  <si>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</si>
  <si>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</si>
  <si>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</si>
  <si>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</si>
  <si>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</si>
  <si>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</si>
  <si>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</si>
  <si>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</si>
  <si>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</si>
  <si>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</si>
  <si>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</si>
  <si>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</si>
  <si>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</si>
  <si>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</si>
  <si>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</si>
  <si>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</si>
  <si>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</si>
  <si>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</si>
  <si>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</si>
  <si>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</si>
  <si>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</si>
  <si>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</si>
  <si>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</si>
  <si>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</si>
  <si>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</si>
  <si>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</si>
  <si>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</si>
  <si>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</si>
  <si>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</si>
  <si>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</si>
  <si>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</si>
  <si>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</si>
  <si>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</si>
  <si>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</si>
  <si>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</si>
  <si>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</si>
  <si>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</si>
  <si>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</si>
  <si>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</si>
  <si>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</si>
  <si>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</si>
  <si>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</si>
  <si>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</si>
  <si>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</si>
  <si>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</si>
  <si>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</si>
  <si>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</si>
  <si>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</si>
  <si>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</si>
  <si>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</si>
  <si>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</si>
  <si>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</si>
  <si>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</si>
  <si>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</si>
  <si>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</si>
  <si>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</si>
  <si>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</si>
  <si>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</si>
  <si>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</si>
  <si>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</si>
  <si>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</si>
  <si>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</si>
  <si>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</si>
  <si>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</si>
  <si>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</si>
  <si>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</si>
  <si>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</si>
  <si>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</si>
  <si>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</si>
  <si>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</si>
  <si>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</si>
  <si>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</si>
  <si>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</si>
  <si>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</si>
  <si>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</si>
  <si>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</si>
  <si>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</si>
  <si>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</si>
  <si>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</si>
  <si>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</si>
  <si>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</si>
  <si>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</si>
  <si>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</si>
  <si>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</si>
  <si>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</si>
  <si>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</si>
  <si>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</si>
  <si>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</si>
  <si>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</si>
  <si>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</si>
  <si>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</si>
  <si>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</si>
  <si>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</si>
  <si>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</si>
  <si>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</si>
  <si>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</si>
  <si>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</si>
  <si>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</si>
  <si>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</si>
  <si>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</si>
  <si>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</si>
  <si>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</si>
  <si>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</si>
  <si>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</si>
  <si>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</si>
  <si>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</si>
  <si>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</si>
  <si>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</si>
  <si>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</si>
  <si>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</si>
  <si>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</si>
  <si>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</si>
  <si>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</si>
  <si>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</si>
  <si>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</si>
  <si>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</si>
  <si>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</si>
  <si>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</si>
  <si>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</si>
  <si>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</si>
  <si>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</si>
  <si>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</si>
  <si>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</si>
  <si>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</si>
  <si>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</si>
  <si>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</si>
  <si>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</si>
  <si>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</si>
  <si>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</si>
  <si>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</si>
  <si>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</si>
  <si>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</si>
  <si>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</si>
  <si>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</si>
  <si>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</si>
  <si>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</si>
  <si>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</si>
  <si>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</si>
  <si>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</si>
  <si>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</si>
  <si>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</si>
  <si>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</si>
  <si>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</si>
  <si>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</si>
  <si>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</si>
  <si>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</si>
  <si>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</si>
  <si>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</si>
  <si>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</si>
  <si>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</si>
  <si>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</si>
  <si>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</si>
  <si>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</si>
  <si>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</si>
  <si>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</si>
  <si>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</si>
  <si>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</si>
  <si>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</si>
  <si>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</si>
  <si>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</si>
  <si>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</si>
  <si>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</si>
  <si>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</si>
  <si>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</si>
  <si>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</si>
  <si>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</si>
  <si>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</si>
  <si>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</si>
  <si>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</si>
  <si>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</si>
  <si>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</si>
  <si>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</si>
  <si>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</si>
  <si>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</si>
  <si>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</si>
  <si>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</si>
  <si>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</si>
  <si>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</si>
  <si>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</si>
  <si>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</si>
  <si>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</si>
  <si>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</si>
  <si>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</si>
  <si>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</si>
  <si>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</si>
  <si>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</si>
  <si>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</si>
  <si>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</si>
  <si>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</si>
  <si>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</si>
  <si>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</si>
  <si>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</si>
  <si>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</si>
  <si>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</si>
  <si>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</si>
  <si>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</si>
  <si>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</si>
  <si>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</si>
  <si>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</si>
  <si>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</si>
  <si>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</si>
  <si>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</si>
  <si>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</si>
  <si>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</si>
  <si>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</si>
  <si>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</si>
  <si>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</si>
  <si>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</si>
  <si>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</si>
  <si>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</si>
  <si>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</si>
  <si>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</si>
  <si>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</si>
  <si>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</si>
  <si>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</si>
  <si>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</si>
  <si>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</si>
  <si>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</si>
  <si>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</si>
  <si>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</si>
  <si>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</si>
  <si>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</si>
  <si>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</si>
  <si>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</si>
  <si>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</si>
  <si>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</si>
  <si>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</si>
  <si>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</si>
  <si>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</si>
  <si>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</si>
  <si>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</si>
  <si>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</si>
  <si>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</si>
  <si>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</si>
  <si>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</si>
  <si>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</si>
  <si>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</si>
  <si>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</si>
  <si>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</si>
  <si>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</si>
  <si>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</si>
  <si>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</si>
  <si>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</si>
  <si>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</si>
  <si>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</si>
  <si>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</si>
  <si>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</si>
  <si>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</si>
  <si>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</si>
  <si>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</si>
  <si>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</si>
  <si>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</si>
  <si>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</si>
  <si>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</si>
  <si>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</si>
  <si>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</si>
  <si>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</si>
  <si>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</si>
  <si>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</si>
  <si>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</si>
  <si>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</si>
  <si>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</si>
  <si>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</si>
  <si>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</si>
  <si>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</si>
  <si>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</si>
  <si>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</si>
  <si>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</si>
  <si>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</si>
  <si>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</si>
  <si>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</si>
  <si>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</si>
  <si>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</si>
  <si>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</si>
  <si>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</si>
  <si>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</si>
  <si>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</si>
  <si>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</si>
  <si>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</si>
  <si>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</si>
  <si>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</si>
  <si>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</si>
  <si>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</si>
  <si>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</si>
  <si>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</si>
  <si>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</si>
  <si>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</si>
  <si>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</si>
  <si>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</si>
  <si>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</si>
  <si>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</si>
  <si>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</si>
  <si>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</si>
  <si>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</si>
  <si>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</si>
  <si>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</si>
  <si>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</si>
  <si>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</si>
  <si>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</si>
  <si>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</si>
  <si>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</si>
  <si>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</si>
  <si>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</si>
  <si>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</si>
  <si>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</si>
  <si>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</si>
  <si>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</si>
  <si>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</si>
  <si>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</si>
  <si>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</si>
  <si>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</si>
  <si>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</si>
  <si>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</si>
  <si>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</si>
  <si>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</si>
  <si>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</si>
  <si>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</si>
  <si>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</si>
  <si>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</si>
  <si>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</si>
  <si>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</si>
  <si>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</si>
  <si>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</si>
  <si>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</si>
  <si>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</si>
  <si>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</si>
  <si>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</si>
  <si>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</si>
  <si>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</si>
  <si>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</si>
  <si>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</si>
  <si>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</si>
  <si>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</si>
  <si>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</si>
  <si>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</si>
  <si>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</si>
  <si>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</si>
  <si>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</si>
  <si>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</si>
  <si>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</si>
  <si>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</si>
  <si>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</si>
  <si>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</si>
  <si>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</si>
  <si>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</si>
  <si>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</si>
  <si>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</si>
  <si>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</si>
  <si>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</si>
  <si>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</si>
  <si>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</si>
  <si>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</si>
  <si>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</si>
  <si>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</si>
  <si>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</si>
  <si>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</si>
  <si>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</si>
  <si>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</si>
  <si>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</si>
  <si>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</si>
  <si>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</si>
  <si>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</si>
  <si>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</si>
  <si>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</si>
  <si>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</si>
  <si>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</si>
  <si>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</si>
  <si>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</si>
  <si>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</si>
  <si>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</si>
  <si>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</si>
  <si>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</si>
  <si>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</si>
  <si>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</si>
  <si>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</si>
  <si>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</si>
  <si>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</si>
  <si>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</si>
  <si>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</si>
  <si>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</si>
  <si>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</si>
  <si>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</si>
  <si>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</si>
  <si>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</si>
  <si>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</si>
  <si>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</si>
  <si>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</si>
  <si>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</si>
  <si>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</si>
  <si>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</si>
  <si>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</si>
  <si>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</si>
  <si>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</si>
  <si>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</si>
  <si>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</si>
  <si>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</si>
  <si>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</si>
  <si>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</si>
  <si>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</si>
  <si>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</si>
  <si>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</si>
  <si>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</si>
  <si>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</si>
  <si>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</si>
  <si>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</si>
  <si>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</si>
  <si>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</si>
  <si>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</si>
  <si>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</si>
  <si>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</si>
  <si>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</si>
  <si>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</si>
  <si>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</si>
  <si>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</si>
  <si>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</si>
  <si>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</si>
  <si>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</si>
  <si>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</si>
  <si>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</si>
  <si>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</si>
  <si>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</si>
  <si>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</si>
  <si>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</si>
  <si>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</si>
  <si>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</si>
  <si>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</si>
  <si>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</si>
  <si>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</si>
  <si>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</si>
  <si>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</si>
  <si>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</si>
  <si>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</si>
  <si>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</si>
  <si>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</si>
  <si>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</si>
  <si>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</si>
  <si>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</si>
  <si>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</si>
  <si>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</si>
  <si>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</si>
  <si>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</si>
  <si>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</si>
  <si>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</si>
  <si>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</si>
  <si>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</si>
  <si>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</si>
  <si>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</si>
  <si>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</si>
  <si>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</si>
  <si>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</si>
  <si>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</si>
  <si>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</si>
  <si>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</si>
  <si>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</si>
  <si>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</si>
  <si>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</si>
  <si>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</si>
  <si>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</si>
  <si>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</si>
  <si>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</si>
  <si>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</si>
  <si>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</si>
  <si>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</si>
  <si>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</si>
  <si>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</si>
  <si>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</si>
  <si>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</si>
  <si>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</si>
  <si>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</si>
  <si>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</si>
  <si>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</si>
  <si>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</si>
  <si>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</si>
  <si>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</si>
  <si>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</si>
  <si>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</si>
  <si>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</si>
  <si>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</si>
  <si>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</si>
  <si>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</si>
  <si>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</si>
  <si>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</si>
  <si>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</si>
  <si>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</si>
  <si>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</si>
  <si>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</si>
  <si>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</si>
  <si>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</si>
  <si>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</si>
  <si>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</si>
  <si>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</si>
  <si>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</si>
  <si>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</si>
  <si>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</si>
  <si>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</si>
  <si>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</si>
  <si>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</si>
  <si>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</si>
  <si>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</si>
  <si>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</si>
  <si>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</si>
  <si>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</si>
  <si>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</si>
  <si>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</si>
  <si>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</si>
  <si>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</si>
  <si>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</si>
  <si>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</si>
  <si>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</si>
  <si>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</si>
  <si>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</si>
  <si>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</si>
  <si>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</si>
  <si>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</si>
  <si>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</si>
  <si>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</si>
  <si>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</si>
  <si>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</si>
  <si>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</si>
  <si>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</si>
  <si>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</si>
  <si>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</si>
  <si>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</si>
  <si>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</si>
  <si>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</si>
  <si>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</si>
  <si>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</si>
  <si>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</si>
  <si>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</si>
  <si>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</si>
  <si>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</si>
  <si>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</si>
  <si>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</si>
  <si>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</si>
  <si>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</si>
  <si>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</si>
  <si>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</si>
  <si>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</si>
  <si>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</si>
  <si>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</si>
  <si>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</si>
  <si>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</si>
  <si>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</si>
  <si>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</si>
  <si>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</si>
  <si>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</si>
  <si>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</si>
  <si>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</si>
  <si>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</si>
  <si>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</si>
  <si>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</si>
  <si>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</si>
  <si>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</si>
  <si>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</si>
  <si>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</si>
  <si>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</si>
  <si>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</si>
  <si>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</si>
  <si>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</si>
  <si>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</si>
  <si>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</si>
  <si>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</si>
  <si>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</si>
  <si>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</si>
  <si>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</si>
  <si>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</si>
  <si>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</si>
  <si>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</si>
  <si>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</si>
  <si>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</si>
  <si>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</si>
  <si>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</si>
  <si>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</si>
  <si>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</si>
  <si>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</si>
  <si>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</si>
  <si>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</si>
  <si>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</si>
  <si>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</si>
  <si>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</si>
  <si>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</si>
  <si>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</si>
  <si>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</si>
  <si>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</si>
  <si>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</si>
  <si>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</si>
  <si>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</si>
  <si>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</si>
  <si>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</si>
  <si>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</si>
  <si>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</si>
  <si>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</si>
  <si>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</si>
  <si>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</si>
  <si>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</si>
  <si>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</si>
  <si>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</si>
  <si>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</si>
  <si>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</si>
  <si>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</si>
  <si>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</si>
  <si>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</si>
  <si>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</si>
  <si>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</si>
  <si>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</si>
  <si>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</si>
  <si>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</si>
  <si>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</si>
  <si>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</si>
  <si>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</si>
  <si>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</si>
  <si>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</si>
  <si>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</si>
  <si>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</si>
  <si>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</si>
  <si>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</si>
  <si>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</si>
  <si>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</si>
  <si>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</si>
  <si>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</si>
  <si>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</si>
  <si>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</si>
  <si>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</si>
  <si>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</si>
  <si>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</si>
  <si>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</si>
  <si>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</si>
  <si>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</si>
  <si>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</si>
  <si>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</si>
  <si>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</si>
  <si>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</si>
  <si>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</si>
  <si>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</si>
  <si>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</si>
  <si>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</si>
  <si>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</si>
  <si>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</si>
  <si>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</si>
  <si>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</si>
  <si>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</si>
  <si>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</si>
  <si>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</si>
  <si>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</si>
  <si>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</si>
  <si>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</si>
  <si>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</si>
  <si>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</si>
  <si>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</si>
  <si>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</si>
  <si>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</si>
  <si>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</si>
  <si>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</si>
  <si>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</si>
  <si>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</si>
  <si>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</si>
  <si>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</si>
  <si>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</si>
  <si>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</si>
  <si>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</si>
  <si>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</si>
  <si>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</si>
  <si>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</si>
  <si>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</si>
  <si>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</si>
  <si>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</si>
  <si>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</si>
  <si>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</si>
  <si>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</si>
  <si>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</si>
  <si>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</si>
  <si>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</si>
  <si>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</si>
  <si>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</si>
  <si>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</si>
  <si>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</si>
  <si>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</si>
  <si>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</si>
  <si>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</si>
  <si>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</si>
  <si>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</si>
  <si>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</si>
  <si>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</si>
  <si>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</si>
  <si>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</si>
  <si>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</si>
  <si>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</si>
  <si>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</si>
  <si>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</si>
  <si>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</si>
  <si>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</si>
  <si>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</si>
  <si>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</si>
  <si>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</si>
  <si>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</si>
  <si>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</si>
  <si>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</si>
  <si>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</si>
  <si>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</si>
  <si>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</si>
  <si>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</si>
  <si>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</si>
  <si>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</si>
  <si>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</si>
  <si>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</si>
  <si>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</si>
  <si>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</si>
  <si>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</si>
  <si>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</si>
  <si>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</si>
  <si>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</si>
  <si>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</si>
  <si>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</si>
  <si>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</si>
  <si>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</si>
  <si>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</si>
  <si>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</si>
  <si>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</si>
  <si>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</si>
  <si>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</si>
  <si>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</si>
  <si>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</si>
  <si>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</si>
  <si>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</si>
  <si>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</si>
  <si>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</si>
  <si>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</si>
  <si>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</si>
  <si>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</si>
  <si>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</si>
  <si>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</si>
  <si>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</si>
  <si>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</si>
  <si>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</si>
  <si>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</si>
  <si>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</si>
  <si>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</si>
  <si>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</si>
  <si>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</si>
  <si>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</si>
  <si>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</si>
  <si>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</si>
  <si>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</si>
  <si>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</si>
  <si>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</si>
  <si>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</si>
  <si>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</si>
  <si>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</si>
  <si>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</si>
  <si>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</si>
  <si>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</si>
  <si>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</si>
  <si>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</si>
  <si>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</si>
  <si>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</si>
  <si>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</si>
  <si>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</si>
  <si>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</si>
  <si>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</si>
  <si>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</si>
  <si>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</si>
  <si>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</si>
  <si>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</si>
  <si>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</si>
  <si>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</si>
  <si>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</si>
  <si>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</si>
  <si>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</si>
  <si>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</si>
  <si>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</si>
  <si>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</si>
  <si>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</si>
  <si>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</si>
  <si>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</si>
  <si>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</si>
  <si>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</si>
  <si>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</si>
  <si>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</si>
  <si>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</si>
  <si>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</si>
  <si>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</si>
  <si>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</si>
  <si>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</si>
  <si>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</si>
  <si>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</si>
  <si>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</si>
  <si>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</si>
  <si>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</si>
  <si>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</si>
  <si>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</si>
  <si>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</si>
  <si>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</si>
  <si>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</si>
  <si>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</si>
  <si>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</si>
  <si>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</si>
  <si>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</si>
  <si>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</si>
  <si>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</si>
  <si>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</si>
  <si>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</si>
  <si>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</si>
  <si>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</si>
  <si>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</si>
  <si>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</si>
  <si>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</si>
  <si>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</si>
  <si>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</si>
  <si>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</si>
  <si>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</si>
  <si>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</si>
  <si>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</si>
  <si>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</si>
  <si>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</si>
  <si>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</si>
  <si>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</si>
  <si>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</si>
  <si>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</si>
  <si>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</si>
  <si>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</si>
  <si>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</si>
  <si>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</si>
  <si>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</si>
  <si>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</si>
  <si>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</si>
  <si>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</si>
  <si>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</si>
  <si>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</si>
  <si>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</si>
  <si>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</si>
  <si>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</si>
  <si>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</si>
  <si>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</si>
  <si>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</si>
  <si>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</si>
  <si>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</si>
  <si>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</si>
  <si>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</si>
  <si>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</si>
  <si>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</si>
  <si>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</si>
  <si>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</si>
  <si>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</si>
  <si>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</si>
  <si>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</si>
  <si>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</si>
  <si>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</si>
  <si>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</si>
  <si>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</si>
  <si>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</si>
  <si>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</si>
  <si>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</si>
  <si>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</si>
  <si>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</si>
  <si>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</si>
  <si>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</si>
  <si>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</si>
  <si>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</si>
  <si>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</si>
  <si>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</si>
  <si>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</si>
  <si>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</si>
  <si>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</si>
  <si>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</si>
  <si>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</si>
  <si>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</si>
  <si>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</si>
  <si>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</si>
  <si>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</si>
  <si>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</si>
  <si>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</si>
  <si>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</si>
  <si>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</si>
  <si>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</si>
  <si>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</si>
  <si>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</si>
  <si>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</si>
  <si>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</si>
  <si>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</si>
  <si>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</si>
  <si>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</si>
  <si>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</si>
  <si>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</si>
  <si>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</si>
  <si>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</si>
  <si>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</si>
  <si>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</si>
  <si>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</si>
  <si>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</si>
  <si>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</si>
  <si>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</si>
  <si>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</si>
  <si>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</si>
  <si>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</si>
  <si>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</si>
  <si>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</si>
  <si>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</si>
  <si>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</si>
  <si>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</si>
  <si>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</si>
  <si>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</si>
  <si>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</si>
  <si>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</si>
  <si>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</si>
  <si>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</si>
  <si>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</si>
  <si>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</si>
  <si>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</si>
  <si>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</si>
  <si>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</si>
  <si>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</si>
  <si>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</si>
  <si>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</si>
  <si>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</si>
  <si>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</si>
  <si>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</si>
  <si>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</si>
  <si>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</si>
  <si>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</si>
  <si>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</si>
  <si>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</si>
  <si>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</si>
  <si>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</si>
  <si>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</si>
  <si>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</si>
  <si>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</si>
  <si>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</si>
  <si>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</si>
  <si>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</si>
  <si>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</si>
  <si>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</si>
  <si>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</si>
  <si>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</si>
  <si>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</si>
  <si>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</si>
  <si>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</si>
  <si>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</si>
  <si>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</si>
  <si>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</si>
  <si>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</si>
  <si>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</si>
  <si>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</si>
  <si>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</si>
  <si>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</si>
  <si>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</si>
  <si>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</si>
  <si>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</si>
  <si>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</si>
  <si>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</si>
  <si>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</si>
  <si>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</si>
  <si>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</si>
  <si>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</si>
  <si>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</si>
  <si>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</si>
  <si>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</si>
  <si>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</si>
  <si>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</si>
  <si>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</si>
  <si>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</si>
  <si>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</si>
  <si>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</si>
  <si>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</si>
  <si>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</si>
  <si>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</si>
  <si>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</si>
  <si>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</si>
  <si>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</si>
  <si>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</si>
  <si>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</si>
  <si>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</si>
  <si>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</si>
  <si>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</si>
  <si>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</si>
  <si>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</si>
  <si>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</si>
  <si>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</si>
  <si>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</si>
  <si>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</si>
  <si>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</si>
  <si>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</si>
  <si>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</si>
  <si>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</si>
  <si>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</si>
  <si>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</si>
  <si>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</si>
  <si>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</si>
  <si>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</si>
  <si>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</si>
  <si>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</si>
  <si>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</si>
  <si>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</si>
  <si>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</si>
  <si>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</si>
  <si>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</si>
  <si>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</si>
  <si>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</si>
  <si>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</si>
  <si>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</si>
  <si>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</si>
  <si>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</si>
  <si>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</si>
  <si>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</si>
  <si>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</si>
  <si>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</si>
  <si>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</si>
  <si>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</si>
  <si>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</si>
  <si>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</si>
  <si>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</si>
  <si>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</si>
  <si>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</si>
  <si>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</si>
  <si>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</si>
  <si>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</si>
  <si>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</si>
  <si>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</si>
  <si>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</si>
  <si>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</si>
  <si>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</si>
  <si>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</si>
  <si>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</si>
  <si>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</si>
  <si>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</si>
  <si>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</si>
  <si>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</si>
  <si>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</si>
  <si>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</si>
  <si>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</si>
  <si>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</si>
  <si>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</si>
  <si>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</si>
  <si>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</si>
  <si>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</si>
  <si>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</si>
  <si>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</si>
  <si>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</si>
  <si>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</si>
  <si>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</si>
  <si>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</si>
  <si>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</si>
  <si>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</si>
  <si>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</si>
  <si>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</si>
  <si>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</si>
  <si>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</si>
  <si>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</si>
  <si>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</si>
  <si>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</si>
  <si>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</si>
  <si>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</si>
  <si>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</si>
  <si>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</si>
  <si>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</si>
  <si>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</si>
  <si>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</si>
  <si>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</si>
  <si>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</si>
  <si>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</si>
  <si>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</si>
  <si>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</si>
  <si>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</si>
  <si>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</si>
  <si>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</si>
  <si>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</si>
  <si>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</si>
  <si>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</si>
  <si>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</si>
  <si>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</si>
  <si>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</si>
  <si>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</si>
  <si>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</si>
  <si>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</si>
  <si>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</si>
  <si>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</si>
  <si>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</si>
  <si>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</si>
  <si>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</si>
  <si>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</si>
  <si>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</si>
  <si>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</si>
  <si>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</si>
  <si>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</si>
  <si>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</si>
  <si>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</si>
  <si>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</si>
  <si>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</si>
  <si>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</si>
  <si>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</si>
  <si>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</si>
  <si>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</si>
  <si>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</si>
  <si>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</si>
  <si>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</si>
  <si>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</si>
  <si>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</si>
  <si>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</si>
  <si>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</si>
  <si>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</si>
  <si>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</si>
  <si>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</si>
  <si>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</si>
  <si>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</si>
  <si>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</si>
  <si>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</si>
  <si>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</si>
  <si>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</si>
  <si>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</si>
  <si>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</si>
  <si>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</si>
  <si>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</si>
  <si>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</si>
  <si>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</si>
  <si>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</si>
  <si>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</si>
  <si>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</si>
  <si>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</si>
  <si>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</si>
  <si>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</si>
  <si>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</si>
  <si>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</si>
  <si>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</si>
  <si>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</si>
  <si>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</si>
  <si>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</si>
  <si>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</si>
  <si>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</si>
  <si>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</si>
  <si>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</si>
  <si>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</si>
  <si>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</si>
  <si>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</si>
  <si>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</si>
  <si>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</si>
  <si>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</si>
  <si>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</si>
  <si>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</si>
  <si>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</si>
  <si>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</si>
  <si>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</si>
  <si>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</si>
  <si>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</si>
  <si>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</si>
  <si>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</si>
  <si>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</si>
  <si>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</si>
  <si>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</si>
  <si>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</si>
  <si>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</si>
  <si>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</si>
  <si>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</si>
  <si>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</si>
  <si>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</si>
  <si>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</si>
  <si>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</si>
  <si>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</si>
  <si>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</si>
  <si>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</si>
  <si>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</si>
  <si>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</si>
  <si>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</si>
  <si>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</si>
  <si>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</si>
  <si>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</si>
  <si>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</si>
  <si>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</si>
  <si>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</si>
  <si>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</si>
  <si>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</si>
  <si>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</si>
  <si>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</si>
  <si>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</si>
  <si>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</si>
  <si>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</si>
  <si>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</si>
  <si>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</si>
  <si>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</si>
  <si>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</si>
  <si>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</si>
  <si>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</si>
  <si>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</si>
  <si>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</si>
  <si>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</si>
  <si>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</si>
  <si>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</si>
  <si>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</si>
  <si>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</si>
  <si>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</si>
  <si>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</si>
  <si>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</si>
  <si>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</si>
  <si>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</si>
  <si>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</si>
  <si>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</si>
  <si>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</si>
  <si>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</si>
  <si>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</si>
  <si>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</si>
  <si>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</si>
  <si>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</si>
  <si>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</si>
  <si>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</si>
  <si>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</si>
  <si>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</si>
  <si>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</si>
  <si>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</si>
  <si>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</si>
  <si>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</si>
  <si>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</si>
  <si>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</si>
  <si>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</si>
  <si>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</si>
  <si>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</si>
  <si>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</si>
  <si>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</si>
  <si>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</si>
  <si>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</si>
  <si>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</si>
  <si>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</si>
  <si>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</si>
  <si>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</si>
  <si>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</si>
  <si>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</si>
  <si>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</si>
  <si>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</si>
  <si>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</si>
  <si>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</si>
  <si>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</si>
  <si>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</si>
  <si>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</si>
  <si>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</si>
  <si>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</si>
  <si>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</si>
  <si>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</si>
  <si>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</si>
  <si>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</si>
  <si>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</si>
  <si>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</si>
  <si>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</si>
  <si>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</si>
  <si>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</si>
  <si>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</si>
  <si>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</si>
  <si>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</si>
  <si>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</si>
  <si>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</si>
  <si>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</si>
  <si>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</si>
  <si>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</si>
  <si>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</si>
  <si>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</si>
  <si>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</si>
  <si>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</si>
  <si>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</si>
  <si>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</si>
  <si>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</si>
  <si>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</si>
  <si>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</si>
  <si>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</si>
  <si>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</si>
  <si>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</si>
  <si>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</si>
  <si>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</si>
  <si>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</si>
  <si>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</si>
  <si>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</si>
  <si>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</si>
  <si>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</si>
  <si>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</si>
  <si>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</si>
  <si>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</si>
  <si>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</si>
  <si>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</si>
  <si>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</si>
  <si>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</si>
  <si>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</si>
  <si>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</si>
  <si>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</si>
  <si>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</si>
  <si>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</si>
  <si>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</si>
  <si>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</si>
  <si>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</si>
  <si>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</si>
  <si>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</si>
  <si>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</si>
  <si>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</si>
  <si>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</si>
  <si>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</si>
  <si>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</si>
  <si>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</si>
  <si>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</si>
  <si>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</si>
  <si>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</si>
  <si>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</si>
  <si>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</si>
  <si>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</si>
  <si>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</si>
  <si>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</si>
  <si>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</si>
  <si>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</si>
  <si>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</si>
  <si>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</si>
  <si>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</si>
  <si>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</si>
  <si>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</si>
  <si>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</si>
  <si>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</si>
  <si>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</si>
  <si>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</si>
  <si>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</si>
  <si>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</si>
  <si>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</si>
  <si>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</si>
  <si>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</si>
  <si>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</si>
  <si>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</si>
  <si>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</si>
  <si>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</si>
  <si>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</si>
  <si>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</si>
  <si>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</si>
  <si>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</si>
  <si>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</si>
  <si>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</si>
  <si>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</si>
  <si>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</si>
  <si>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</si>
  <si>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</si>
  <si>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</si>
  <si>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</si>
  <si>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</si>
  <si>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</si>
  <si>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</si>
  <si>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</si>
  <si>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</si>
  <si>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</si>
  <si>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</si>
  <si>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</si>
  <si>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</si>
  <si>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</si>
  <si>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</si>
  <si>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</si>
  <si>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</si>
  <si>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</si>
  <si>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</si>
  <si>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</si>
  <si>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</si>
  <si>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</si>
  <si>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</si>
  <si>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</si>
  <si>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</si>
  <si>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</si>
  <si>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</si>
  <si>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</si>
  <si>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</si>
  <si>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</si>
  <si>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</si>
  <si>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</si>
  <si>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</si>
  <si>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</si>
  <si>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</si>
  <si>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</si>
  <si>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</si>
  <si>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</si>
  <si>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</si>
  <si>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</si>
  <si>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</si>
  <si>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</si>
  <si>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</si>
  <si>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</si>
  <si>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</si>
  <si>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</si>
  <si>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</si>
  <si>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</si>
  <si>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</si>
  <si>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</si>
  <si>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</si>
  <si>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</si>
  <si>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</si>
  <si>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</si>
  <si>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</si>
  <si>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</si>
  <si>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</si>
  <si>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</si>
  <si>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</si>
  <si>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</si>
  <si>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</si>
  <si>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</si>
  <si>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</si>
  <si>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</si>
  <si>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</si>
  <si>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</si>
  <si>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</si>
  <si>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</si>
  <si>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</si>
  <si>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</si>
  <si>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</si>
  <si>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</si>
  <si>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</si>
  <si>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</si>
  <si>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</si>
  <si>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</si>
  <si>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</si>
  <si>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</si>
  <si>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</si>
  <si>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</si>
  <si>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</si>
  <si>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</si>
  <si>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</si>
  <si>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</si>
  <si>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</si>
  <si>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</si>
  <si>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</si>
  <si>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</si>
  <si>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</si>
  <si>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</si>
  <si>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</si>
  <si>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</si>
  <si>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</si>
  <si>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</si>
  <si>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</si>
  <si>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</si>
  <si>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</si>
  <si>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</si>
  <si>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</si>
  <si>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</si>
  <si>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</si>
  <si>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</si>
  <si>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</si>
  <si>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</si>
  <si>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</si>
  <si>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</si>
  <si>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</si>
  <si>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</si>
  <si>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</si>
  <si>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</si>
  <si>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</si>
  <si>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</si>
  <si>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</si>
  <si>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</si>
  <si>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</si>
  <si>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</si>
  <si>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</si>
  <si>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</si>
  <si>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</si>
  <si>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</si>
  <si>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</si>
  <si>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</si>
  <si>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</si>
  <si>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</si>
  <si>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</si>
  <si>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</si>
  <si>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</si>
  <si>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</si>
  <si>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</si>
  <si>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</si>
  <si>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</si>
  <si>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</si>
  <si>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</si>
  <si>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</si>
  <si>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</si>
  <si>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</si>
  <si>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</si>
  <si>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</si>
  <si>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</si>
  <si>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</si>
  <si>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</si>
  <si>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</si>
  <si>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</si>
  <si>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</si>
  <si>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</si>
  <si>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</si>
  <si>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</si>
  <si>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</si>
  <si>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</si>
  <si>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</si>
  <si>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</si>
  <si>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</si>
  <si>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</si>
  <si>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</si>
  <si>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</si>
  <si>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</si>
  <si>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</si>
  <si>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</si>
  <si>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</si>
  <si>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</si>
  <si>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</si>
  <si>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</si>
  <si>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</si>
  <si>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</si>
  <si>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</si>
  <si>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</si>
  <si>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</si>
  <si>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</si>
  <si>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</si>
  <si>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</si>
  <si>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</si>
  <si>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</si>
  <si>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</si>
  <si>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</si>
  <si>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</si>
  <si>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</si>
  <si>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</si>
  <si>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</si>
  <si>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</si>
  <si>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</si>
  <si>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</si>
  <si>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</si>
  <si>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</si>
  <si>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</si>
  <si>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</si>
  <si>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</si>
  <si>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</si>
  <si>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</si>
  <si>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</si>
  <si>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</si>
  <si>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</si>
  <si>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</si>
  <si>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</si>
  <si>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</si>
  <si>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</si>
  <si>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</si>
  <si>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</si>
  <si>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</si>
  <si>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</si>
  <si>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</si>
  <si>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</si>
  <si>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</si>
  <si>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</si>
  <si>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</si>
  <si>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</si>
  <si>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</si>
  <si>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</si>
  <si>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</si>
  <si>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</si>
  <si>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</si>
  <si>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</si>
  <si>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</si>
  <si>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</si>
  <si>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</si>
  <si>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</si>
  <si>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</si>
  <si>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</si>
  <si>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</si>
  <si>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</si>
  <si>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</si>
  <si>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</si>
  <si>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</si>
  <si>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</si>
  <si>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</si>
  <si>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</si>
  <si>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</si>
  <si>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</si>
  <si>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</si>
  <si>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</si>
  <si>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</si>
  <si>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</si>
  <si>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</si>
  <si>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</si>
  <si>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</si>
  <si>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</si>
  <si>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</si>
  <si>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</si>
  <si>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</si>
  <si>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</si>
  <si>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</si>
  <si>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</si>
  <si>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</si>
  <si>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</si>
  <si>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</si>
  <si>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</si>
  <si>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</si>
  <si>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</si>
  <si>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</si>
  <si>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</si>
  <si>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</si>
  <si>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</si>
  <si>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</si>
  <si>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</si>
  <si>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</si>
  <si>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</si>
  <si>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</si>
  <si>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</si>
  <si>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</si>
  <si>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</si>
  <si>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</si>
  <si>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</si>
  <si>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</si>
  <si>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</si>
  <si>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</si>
  <si>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</si>
  <si>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</si>
  <si>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</si>
  <si>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</si>
  <si>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</si>
  <si>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</si>
  <si>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</si>
  <si>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</si>
  <si>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</si>
  <si>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</si>
  <si>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</si>
  <si>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</si>
  <si>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</si>
  <si>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</si>
  <si>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</si>
  <si>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</si>
  <si>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</si>
  <si>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</si>
  <si>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</si>
  <si>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</si>
  <si>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</si>
  <si>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</si>
  <si>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</si>
  <si>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</si>
  <si>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</si>
  <si>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</si>
  <si>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</si>
  <si>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</si>
  <si>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</si>
  <si>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</si>
  <si>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</si>
  <si>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</si>
  <si>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</si>
  <si>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</si>
  <si>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</si>
  <si>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</si>
  <si>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</si>
  <si>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</si>
  <si>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</si>
  <si>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</si>
  <si>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</si>
  <si>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</si>
  <si>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</si>
  <si>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</si>
  <si>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</si>
  <si>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</si>
  <si>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</si>
  <si>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</si>
  <si>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</si>
  <si>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</si>
  <si>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</si>
  <si>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</si>
  <si>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</si>
  <si>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</si>
  <si>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</si>
  <si>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</si>
  <si>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</si>
  <si>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</si>
  <si>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</si>
  <si>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</si>
  <si>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</si>
  <si>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</si>
  <si>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</si>
  <si>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</si>
  <si>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</si>
  <si>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</si>
  <si>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</si>
  <si>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</si>
  <si>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</si>
  <si>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</si>
  <si>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</si>
  <si>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</si>
  <si>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</si>
  <si>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</si>
  <si>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</si>
  <si>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</si>
  <si>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</si>
  <si>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</si>
  <si>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</si>
  <si>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</si>
  <si>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</si>
  <si>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</si>
  <si>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</si>
  <si>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</si>
  <si>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</si>
  <si>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</si>
  <si>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</si>
  <si>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</si>
  <si>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</si>
  <si>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</si>
  <si>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</si>
  <si>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</si>
  <si>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</si>
  <si>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</si>
  <si>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</si>
  <si>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</si>
  <si>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</si>
  <si>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</si>
  <si>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</si>
  <si>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</si>
  <si>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</si>
  <si>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</si>
  <si>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</si>
  <si>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</si>
  <si>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</si>
  <si>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</si>
  <si>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</si>
  <si>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</si>
  <si>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</si>
  <si>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</si>
  <si>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</si>
  <si>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</si>
  <si>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</si>
  <si>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</si>
  <si>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</si>
  <si>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</si>
  <si>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</si>
  <si>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</si>
  <si>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</si>
  <si>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</si>
  <si>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</si>
  <si>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</si>
  <si>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</si>
  <si>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</si>
  <si>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</si>
  <si>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</si>
  <si>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</si>
  <si>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</si>
  <si>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</si>
  <si>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</si>
  <si>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</si>
  <si>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</si>
  <si>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</si>
  <si>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</si>
  <si>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</si>
  <si>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</si>
  <si>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</si>
  <si>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</si>
  <si>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</si>
  <si>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</si>
  <si>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</si>
  <si>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</si>
  <si>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</si>
  <si>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</si>
  <si>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</si>
  <si>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</si>
  <si>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</si>
  <si>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</si>
  <si>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</si>
  <si>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</si>
  <si>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</si>
  <si>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</si>
  <si>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</si>
  <si>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</si>
  <si>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</si>
  <si>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</si>
  <si>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</si>
  <si>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</si>
  <si>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</si>
  <si>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</si>
  <si>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</si>
  <si>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</si>
  <si>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</si>
  <si>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</si>
  <si>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</si>
  <si>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</si>
  <si>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</si>
  <si>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</si>
  <si>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</si>
  <si>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</si>
  <si>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</si>
  <si>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</si>
  <si>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</si>
  <si>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</si>
  <si>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</si>
  <si>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</si>
  <si>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</si>
  <si>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</si>
  <si>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</si>
  <si>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</si>
  <si>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</si>
  <si>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</si>
  <si>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</si>
  <si>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</si>
  <si>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</si>
  <si>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</si>
  <si>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</si>
  <si>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</si>
  <si>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</si>
  <si>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</si>
  <si>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</si>
  <si>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</si>
  <si>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</si>
  <si>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</si>
  <si>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</si>
  <si>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</si>
  <si>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</si>
  <si>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</si>
  <si>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</si>
  <si>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</si>
  <si>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</si>
  <si>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</si>
  <si>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</si>
  <si>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</si>
  <si>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</si>
  <si>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</si>
  <si>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</si>
  <si>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</si>
  <si>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</si>
  <si>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</si>
  <si>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</si>
  <si>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</si>
  <si>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</si>
  <si>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</si>
  <si>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</si>
  <si>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</si>
  <si>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</si>
  <si>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</si>
  <si>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</si>
  <si>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</si>
  <si>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</si>
  <si>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</si>
  <si>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</si>
  <si>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</si>
  <si>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</si>
  <si>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</si>
  <si>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</si>
  <si>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</si>
  <si>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</si>
  <si>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</si>
  <si>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</si>
  <si>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</si>
  <si>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</si>
  <si>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</si>
  <si>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</si>
  <si>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</si>
  <si>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</si>
  <si>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</si>
  <si>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</si>
  <si>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</si>
  <si>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</si>
  <si>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</si>
  <si>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</si>
  <si>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</si>
  <si>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</si>
  <si>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</si>
  <si>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</si>
  <si>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</si>
  <si>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</si>
  <si>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</si>
  <si>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</si>
  <si>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</si>
  <si>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</si>
  <si>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</si>
  <si>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</si>
  <si>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</si>
  <si>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</si>
  <si>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</si>
  <si>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</si>
  <si>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</si>
  <si>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</si>
  <si>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</si>
  <si>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</si>
  <si>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</si>
  <si>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</si>
  <si>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</si>
  <si>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</si>
  <si>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</si>
  <si>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</si>
  <si>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</si>
  <si>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</si>
  <si>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</si>
  <si>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</si>
  <si>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</si>
  <si>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</si>
  <si>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</si>
  <si>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</si>
  <si>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</si>
  <si>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</si>
  <si>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</si>
  <si>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</si>
  <si>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</si>
  <si>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</si>
  <si>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</si>
  <si>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</si>
  <si>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</si>
  <si>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</si>
  <si>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</si>
  <si>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</si>
  <si>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</si>
  <si>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</si>
  <si>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</si>
  <si>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</si>
  <si>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</si>
  <si>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</si>
  <si>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</si>
  <si>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</si>
  <si>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</si>
  <si>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</si>
  <si>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</si>
  <si>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</si>
  <si>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</si>
  <si>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</si>
  <si>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</si>
  <si>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</si>
  <si>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</si>
  <si>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</si>
  <si>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</si>
  <si>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</si>
  <si>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</si>
  <si>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</si>
  <si>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</si>
  <si>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</si>
  <si>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</si>
  <si>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</si>
  <si>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</si>
  <si>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</si>
  <si>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</si>
  <si>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</si>
  <si>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</si>
  <si>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</si>
  <si>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</si>
  <si>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</si>
  <si>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</si>
  <si>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</si>
  <si>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</si>
  <si>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</si>
  <si>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</si>
  <si>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</si>
  <si>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</si>
  <si>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</si>
  <si>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</si>
  <si>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</si>
  <si>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</si>
  <si>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</si>
  <si>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</si>
  <si>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</si>
  <si>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</si>
  <si>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</si>
  <si>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</si>
  <si>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</si>
  <si>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</si>
  <si>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</si>
  <si>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</si>
  <si>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</si>
  <si>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</si>
  <si>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</si>
  <si>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</si>
  <si>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</si>
  <si>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</si>
  <si>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</si>
  <si>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</si>
  <si>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</si>
  <si>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</si>
  <si>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</si>
  <si>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</si>
  <si>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</si>
  <si>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</si>
  <si>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</si>
  <si>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</si>
  <si>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</si>
  <si>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</si>
  <si>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</si>
  <si>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</si>
  <si>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</si>
  <si>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</si>
  <si>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</si>
  <si>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</si>
  <si>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</si>
  <si>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</si>
  <si>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</si>
  <si>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</si>
  <si>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</si>
  <si>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</si>
  <si>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</si>
  <si>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</si>
  <si>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</si>
  <si>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</si>
  <si>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</si>
  <si>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</si>
  <si>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</si>
  <si>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</si>
  <si>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</si>
  <si>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</si>
  <si>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</si>
  <si>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</si>
  <si>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</si>
  <si>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</si>
  <si>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</si>
  <si>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</si>
  <si>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</si>
  <si>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</si>
  <si>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</si>
  <si>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</si>
  <si>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</si>
  <si>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</si>
  <si>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</si>
  <si>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</si>
  <si>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</si>
  <si>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</si>
  <si>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</si>
  <si>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</si>
  <si>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</si>
  <si>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</si>
  <si>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</si>
  <si>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</si>
  <si>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</si>
  <si>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</si>
  <si>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</si>
  <si>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</si>
  <si>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</si>
  <si>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</si>
  <si>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</si>
  <si>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</si>
  <si>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</si>
  <si>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</si>
  <si>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</si>
  <si>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</si>
  <si>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</si>
  <si>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</si>
  <si>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</si>
  <si>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</si>
  <si>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</si>
  <si>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</si>
  <si>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</si>
  <si>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</si>
  <si>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</si>
  <si>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</si>
  <si>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</si>
  <si>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</si>
  <si>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</si>
  <si>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</si>
  <si>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</si>
  <si>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</si>
  <si>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</si>
  <si>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</si>
  <si>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</si>
  <si>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</si>
  <si>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</si>
  <si>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</si>
  <si>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</si>
  <si>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</si>
  <si>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</si>
  <si>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</si>
  <si>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</si>
  <si>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</si>
  <si>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</si>
  <si>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</si>
  <si>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</si>
  <si>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</si>
  <si>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</si>
  <si>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</si>
  <si>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</si>
  <si>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</si>
  <si>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</si>
  <si>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</si>
  <si>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</si>
  <si>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</si>
  <si>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</si>
  <si>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</si>
  <si>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</si>
  <si>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</si>
  <si>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</si>
  <si>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</si>
  <si>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</si>
  <si>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</si>
  <si>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</si>
  <si>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</si>
  <si>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</si>
  <si>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</si>
  <si>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</si>
  <si>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</si>
  <si>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</si>
  <si>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</si>
  <si>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</si>
  <si>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</si>
  <si>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</si>
  <si>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</si>
  <si>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</si>
  <si>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</si>
  <si>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</si>
  <si>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</si>
  <si>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</si>
  <si>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</si>
  <si>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</si>
  <si>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</si>
  <si>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</si>
  <si>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</si>
  <si>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</si>
  <si>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</si>
  <si>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</si>
  <si>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</si>
  <si>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</si>
  <si>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</si>
  <si>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</si>
  <si>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</si>
  <si>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</si>
  <si>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</si>
  <si>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</si>
  <si>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</si>
  <si>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</si>
  <si>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</si>
  <si>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</si>
  <si>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</si>
  <si>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</si>
  <si>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</si>
  <si>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</si>
  <si>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</si>
  <si>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</si>
  <si>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</si>
  <si>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</si>
  <si>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</si>
  <si>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</si>
  <si>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</si>
  <si>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</si>
  <si>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</si>
  <si>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</si>
  <si>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</si>
  <si>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</si>
  <si>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</si>
  <si>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</si>
  <si>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</si>
  <si>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</si>
  <si>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</si>
  <si>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</si>
  <si>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</si>
  <si>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</si>
  <si>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</si>
  <si>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</si>
  <si>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</si>
  <si>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</si>
  <si>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</si>
  <si>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</si>
  <si>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</si>
  <si>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</si>
  <si>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</si>
  <si>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</si>
  <si>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</si>
  <si>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</si>
  <si>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</si>
  <si>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</si>
  <si>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</si>
  <si>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</si>
  <si>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</si>
  <si>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</si>
  <si>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</si>
  <si>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</si>
  <si>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</si>
  <si>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</si>
  <si>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</si>
  <si>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</si>
  <si>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</si>
  <si>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</si>
  <si>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</si>
  <si>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</si>
  <si>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</si>
  <si>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</si>
  <si>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</si>
  <si>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</si>
  <si>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</si>
  <si>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</si>
  <si>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</si>
  <si>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</si>
  <si>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</si>
  <si>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</si>
  <si>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</si>
  <si>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</si>
  <si>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</si>
  <si>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</si>
  <si>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</si>
  <si>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</si>
  <si>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</si>
  <si>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</si>
  <si>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</si>
  <si>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</si>
  <si>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</si>
  <si>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</si>
  <si>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</si>
  <si>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</si>
  <si>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</si>
  <si>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</si>
  <si>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</si>
  <si>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</si>
  <si>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</si>
  <si>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</si>
  <si>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</si>
  <si>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</si>
  <si>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</si>
  <si>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</si>
  <si>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</si>
  <si>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</si>
  <si>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</si>
  <si>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</si>
  <si>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</si>
  <si>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</si>
  <si>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</si>
  <si>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</si>
  <si>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</si>
  <si>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</si>
  <si>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</si>
  <si>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</si>
  <si>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</si>
  <si>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</si>
  <si>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</si>
  <si>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</si>
  <si>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</si>
  <si>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</si>
  <si>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</si>
  <si>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</si>
  <si>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</si>
  <si>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</si>
  <si>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</si>
  <si>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</si>
  <si>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</si>
  <si>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</si>
  <si>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</si>
  <si>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</si>
  <si>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</si>
  <si>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</si>
  <si>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</si>
  <si>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</si>
  <si>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</si>
  <si>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</si>
  <si>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</si>
  <si>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</si>
  <si>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</si>
  <si>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</si>
  <si>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</si>
  <si>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</si>
  <si>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</si>
  <si>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</si>
  <si>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</si>
  <si>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</si>
  <si>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</si>
  <si>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</si>
  <si>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</si>
  <si>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</si>
  <si>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</si>
  <si>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</si>
  <si>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</si>
  <si>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</si>
  <si>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</si>
  <si>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</si>
  <si>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</si>
  <si>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</si>
  <si>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</si>
  <si>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</si>
  <si>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</si>
  <si>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</si>
  <si>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</si>
  <si>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</si>
  <si>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</si>
  <si>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</si>
  <si>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</si>
  <si>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</si>
  <si>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</si>
  <si>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</si>
  <si>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</si>
  <si>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</si>
  <si>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</si>
  <si>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</si>
  <si>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</si>
  <si>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</si>
  <si>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</si>
  <si>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</si>
  <si>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</si>
  <si>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</si>
  <si>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</si>
  <si>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</si>
  <si>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</si>
  <si>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</si>
  <si>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</si>
  <si>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</si>
  <si>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</si>
  <si>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</si>
  <si>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</si>
  <si>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</si>
  <si>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</si>
  <si>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</si>
  <si>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</si>
  <si>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</si>
  <si>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</si>
  <si>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</si>
  <si>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</si>
  <si>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</si>
  <si>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</si>
  <si>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</si>
  <si>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</si>
  <si>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</si>
  <si>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</si>
  <si>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</si>
  <si>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</si>
  <si>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</si>
  <si>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</si>
  <si>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</si>
  <si>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</si>
  <si>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</si>
  <si>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</si>
  <si>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</si>
  <si>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</si>
  <si>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</si>
  <si>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</si>
  <si>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</si>
  <si>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</si>
  <si>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</si>
  <si>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</si>
  <si>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</si>
  <si>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</si>
  <si>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</si>
  <si>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</si>
  <si>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</si>
  <si>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</si>
  <si>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</si>
  <si>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</si>
  <si>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</si>
  <si>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</si>
  <si>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</si>
  <si>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</si>
  <si>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</si>
  <si>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</si>
  <si>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</si>
  <si>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</si>
  <si>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</si>
  <si>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</si>
  <si>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</si>
  <si>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</si>
  <si>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</si>
  <si>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</si>
  <si>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</si>
  <si>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</si>
  <si>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</si>
  <si>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</si>
  <si>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</si>
  <si>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</si>
  <si>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</si>
  <si>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</si>
  <si>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</si>
  <si>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</si>
  <si>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</si>
  <si>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</si>
  <si>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</si>
  <si>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</si>
  <si>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</si>
  <si>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</si>
  <si>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</si>
  <si>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</si>
  <si>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</si>
  <si>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</si>
  <si>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</si>
  <si>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</si>
  <si>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</si>
  <si>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</si>
  <si>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</si>
  <si>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</si>
  <si>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</si>
  <si>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</si>
  <si>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</si>
  <si>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</si>
  <si>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</si>
  <si>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</si>
  <si>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</si>
  <si>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</si>
  <si>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</si>
  <si>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</si>
  <si>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</si>
  <si>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</si>
  <si>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</si>
  <si>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</si>
  <si>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</si>
  <si>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</si>
  <si>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</si>
  <si>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</si>
  <si>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</si>
  <si>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</si>
  <si>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</si>
  <si>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</si>
  <si>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</si>
  <si>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</si>
  <si>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</si>
  <si>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</si>
  <si>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</si>
  <si>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</si>
  <si>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</si>
  <si>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</si>
  <si>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</si>
  <si>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</si>
  <si>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</si>
  <si>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</si>
  <si>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</si>
  <si>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</si>
  <si>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</si>
  <si>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</si>
  <si>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</si>
  <si>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</si>
  <si>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</si>
  <si>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</si>
  <si>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</si>
  <si>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</si>
  <si>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</si>
  <si>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</si>
  <si>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</si>
  <si>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</si>
  <si>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</si>
  <si>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</si>
  <si>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</si>
  <si>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</si>
  <si>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</si>
  <si>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</si>
  <si>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</si>
  <si>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</si>
  <si>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</si>
  <si>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</si>
  <si>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</si>
  <si>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</si>
  <si>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</si>
  <si>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</si>
  <si>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</si>
  <si>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</si>
  <si>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</si>
  <si>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</si>
  <si>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</si>
  <si>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</si>
  <si>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</si>
  <si>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</si>
  <si>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</si>
  <si>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</si>
  <si>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</si>
  <si>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</si>
  <si>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</si>
  <si>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</si>
  <si>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</si>
  <si>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</si>
  <si>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</si>
  <si>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</si>
  <si>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</si>
  <si>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</si>
  <si>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</si>
  <si>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</si>
  <si>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</si>
  <si>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</si>
  <si>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</si>
  <si>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</si>
  <si>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</si>
  <si>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</si>
  <si>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</si>
  <si>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</si>
  <si>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</si>
  <si>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</si>
  <si>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</si>
  <si>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</si>
  <si>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</si>
  <si>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</si>
  <si>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</si>
  <si>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</si>
  <si>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</si>
  <si>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</si>
  <si>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</si>
  <si>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</si>
  <si>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</si>
  <si>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</si>
  <si>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</si>
  <si>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</si>
  <si>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</si>
  <si>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</si>
  <si>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</si>
  <si>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</si>
  <si>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</si>
  <si>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</si>
  <si>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</si>
  <si>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</si>
  <si>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</si>
  <si>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</si>
  <si>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</si>
  <si>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</si>
  <si>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</si>
  <si>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</si>
  <si>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</si>
  <si>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</si>
  <si>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</si>
  <si>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</si>
  <si>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</si>
  <si>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</si>
  <si>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</si>
  <si>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</si>
  <si>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</si>
  <si>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</si>
  <si>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</si>
  <si>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</si>
  <si>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</si>
  <si>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</si>
  <si>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</si>
  <si>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</si>
  <si>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</si>
  <si>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</si>
  <si>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</si>
  <si>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</si>
  <si>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</si>
  <si>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</si>
  <si>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</si>
  <si>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</si>
  <si>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</si>
  <si>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</si>
  <si>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</si>
  <si>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</si>
  <si>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</si>
  <si>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</si>
  <si>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</si>
  <si>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</si>
  <si>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</si>
  <si>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</si>
  <si>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</si>
  <si>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</si>
  <si>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</si>
  <si>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</si>
  <si>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</si>
  <si>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</si>
  <si>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</si>
  <si>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</si>
  <si>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</si>
  <si>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</si>
  <si>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</si>
  <si>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</si>
  <si>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</si>
  <si>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</si>
  <si>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</si>
  <si>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</si>
  <si>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</si>
  <si>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</si>
  <si>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</si>
  <si>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</si>
  <si>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</si>
  <si>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</si>
  <si>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</si>
  <si>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</si>
  <si>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</si>
  <si>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</si>
  <si>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</si>
  <si>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</si>
  <si>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</si>
  <si>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</si>
  <si>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</si>
  <si>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</si>
  <si>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</si>
  <si>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</si>
  <si>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</si>
  <si>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</si>
  <si>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</si>
  <si>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</si>
  <si>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</si>
  <si>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</si>
  <si>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</si>
  <si>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</si>
  <si>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</si>
  <si>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</si>
  <si>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</si>
  <si>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</si>
  <si>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</si>
  <si>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</si>
  <si>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</si>
  <si>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</si>
  <si>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</si>
  <si>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</si>
  <si>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</si>
  <si>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</si>
  <si>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</si>
  <si>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</si>
  <si>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</si>
  <si>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</si>
  <si>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</si>
  <si>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</si>
  <si>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</si>
  <si>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</si>
  <si>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</si>
  <si>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</si>
  <si>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</si>
  <si>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</si>
  <si>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</si>
  <si>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</si>
  <si>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</si>
  <si>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</si>
  <si>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</si>
  <si>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</si>
  <si>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</si>
  <si>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</si>
  <si>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</si>
  <si>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</si>
  <si>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</si>
  <si>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</si>
  <si>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</si>
  <si>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</si>
  <si>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</si>
  <si>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</si>
  <si>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</si>
  <si>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</si>
  <si>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</si>
  <si>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</si>
  <si>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</si>
  <si>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</si>
  <si>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</si>
  <si>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</si>
  <si>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</si>
  <si>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</si>
  <si>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</si>
  <si>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</si>
  <si>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</si>
  <si>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</si>
  <si>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</si>
  <si>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</si>
  <si>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</si>
  <si>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</si>
  <si>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</si>
  <si>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</si>
  <si>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</si>
  <si>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</si>
  <si>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</si>
  <si>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</si>
  <si>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</si>
  <si>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</si>
  <si>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</si>
  <si>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</si>
  <si>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</si>
  <si>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</si>
  <si>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</si>
  <si>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</si>
  <si>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</si>
  <si>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</si>
  <si>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</si>
  <si>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</si>
  <si>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</si>
  <si>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</si>
  <si>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</si>
  <si>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</si>
  <si>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</si>
  <si>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</si>
  <si>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</si>
  <si>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</si>
  <si>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</si>
  <si>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</si>
  <si>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</si>
  <si>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</si>
  <si>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</si>
  <si>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</si>
  <si>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</si>
  <si>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</si>
  <si>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</si>
  <si>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</si>
  <si>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</si>
  <si>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</si>
  <si>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</si>
  <si>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</si>
  <si>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</si>
  <si>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</si>
  <si>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</si>
  <si>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</si>
  <si>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</si>
  <si>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</si>
  <si>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</si>
  <si>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</si>
  <si>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</si>
  <si>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</si>
  <si>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</si>
  <si>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</si>
  <si>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</si>
  <si>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</si>
  <si>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</si>
  <si>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</si>
  <si>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</si>
  <si>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</si>
  <si>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</si>
  <si>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</si>
  <si>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</si>
  <si>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</si>
  <si>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</si>
  <si>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</si>
  <si>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</si>
  <si>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</si>
  <si>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</si>
  <si>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</si>
  <si>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</si>
  <si>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</si>
  <si>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</si>
  <si>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</si>
  <si>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</si>
  <si>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</si>
  <si>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</si>
  <si>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</si>
  <si>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</si>
  <si>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</si>
  <si>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</si>
  <si>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</si>
  <si>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</si>
  <si>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</si>
  <si>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</si>
  <si>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</si>
  <si>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</si>
  <si>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</si>
  <si>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</si>
  <si>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</si>
  <si>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</si>
  <si>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</si>
  <si>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</si>
  <si>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</si>
  <si>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</si>
  <si>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</si>
  <si>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</si>
  <si>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</si>
  <si>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</si>
  <si>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</si>
  <si>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</si>
  <si>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</si>
  <si>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</si>
  <si>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</si>
  <si>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</si>
  <si>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</si>
  <si>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</si>
  <si>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</si>
  <si>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</si>
  <si>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</si>
  <si>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</si>
  <si>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</si>
  <si>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</si>
  <si>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</si>
  <si>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</si>
  <si>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</si>
  <si>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</si>
  <si>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</si>
  <si>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</si>
  <si>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</si>
  <si>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</si>
  <si>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</si>
  <si>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</si>
  <si>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</si>
  <si>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</si>
  <si>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</si>
  <si>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</si>
  <si>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</si>
  <si>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</si>
  <si>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</si>
  <si>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</si>
  <si>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</si>
  <si>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</si>
  <si>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</si>
  <si>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</si>
  <si>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</si>
  <si>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</si>
  <si>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</si>
  <si>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</si>
  <si>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</si>
  <si>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</si>
  <si>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</si>
  <si>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</si>
  <si>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</si>
  <si>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</si>
  <si>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</si>
  <si>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</si>
  <si>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</si>
  <si>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</si>
  <si>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</si>
  <si>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</si>
  <si>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</si>
  <si>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</si>
  <si>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</si>
  <si>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</si>
  <si>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</si>
  <si>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</si>
  <si>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</si>
  <si>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</si>
  <si>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</si>
  <si>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</si>
  <si>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</si>
  <si>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</si>
  <si>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</si>
  <si>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</si>
  <si>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</si>
  <si>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</si>
  <si>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</si>
  <si>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</si>
  <si>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</si>
  <si>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</si>
  <si>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</si>
  <si>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</si>
  <si>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</si>
  <si>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</si>
  <si>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</si>
  <si>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</si>
  <si>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</si>
  <si>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</si>
  <si>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</si>
  <si>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</si>
  <si>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</si>
  <si>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</si>
  <si>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</si>
  <si>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</si>
  <si>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</si>
  <si>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</si>
  <si>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</si>
  <si>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</si>
  <si>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</si>
  <si>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</si>
  <si>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</si>
  <si>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</si>
  <si>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</si>
  <si>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</si>
  <si>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</si>
  <si>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</si>
  <si>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</si>
  <si>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</si>
  <si>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</si>
  <si>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</si>
  <si>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</si>
  <si>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</si>
  <si>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</si>
  <si>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</si>
  <si>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</si>
  <si>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</si>
  <si>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</si>
  <si>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</si>
  <si>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</si>
  <si>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</si>
  <si>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</si>
  <si>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</si>
  <si>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</si>
  <si>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</si>
  <si>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</si>
  <si>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</si>
  <si>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</si>
  <si>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</si>
  <si>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</si>
  <si>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</si>
  <si>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</si>
  <si>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</si>
  <si>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</si>
  <si>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</si>
  <si>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</si>
  <si>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</si>
  <si>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</si>
  <si>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</si>
  <si>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</si>
  <si>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</si>
  <si>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</si>
  <si>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</si>
  <si>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</si>
  <si>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</si>
  <si>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</si>
  <si>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</si>
  <si>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</si>
  <si>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</si>
  <si>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</si>
  <si>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</si>
  <si>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</si>
  <si>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</si>
  <si>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</si>
  <si>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</si>
  <si>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</si>
  <si>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</si>
  <si>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</si>
  <si>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</si>
  <si>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</si>
  <si>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</si>
  <si>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</si>
  <si>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</si>
  <si>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</si>
  <si>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</si>
  <si>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</si>
  <si>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</si>
  <si>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</si>
  <si>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</si>
  <si>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</si>
  <si>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</si>
  <si>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</si>
  <si>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</si>
  <si>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</si>
  <si>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</si>
  <si>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</si>
  <si>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</si>
  <si>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</si>
  <si>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</si>
  <si>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</si>
  <si>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</si>
  <si>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</si>
  <si>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</si>
  <si>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</si>
  <si>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</si>
  <si>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</si>
  <si>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</si>
  <si>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</si>
  <si>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</si>
  <si>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</si>
  <si>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</si>
  <si>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</si>
  <si>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</si>
  <si>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</si>
  <si>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</si>
  <si>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</si>
  <si>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</si>
  <si>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</si>
  <si>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</si>
  <si>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</si>
  <si>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</si>
  <si>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</si>
  <si>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</si>
  <si>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</si>
  <si>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</si>
  <si>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</si>
  <si>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</si>
  <si>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</si>
  <si>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</si>
  <si>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</si>
  <si>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</si>
  <si>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</si>
  <si>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</si>
  <si>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</si>
  <si>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</si>
  <si>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</si>
  <si>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</si>
  <si>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</si>
  <si>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</si>
  <si>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</si>
  <si>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</si>
  <si>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</si>
  <si>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</si>
  <si>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</si>
  <si>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</si>
  <si>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</si>
  <si>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</si>
  <si>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</si>
  <si>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</si>
  <si>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</si>
  <si>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</si>
  <si>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</si>
  <si>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</si>
  <si>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</si>
  <si>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</si>
  <si>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</si>
  <si>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</si>
  <si>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</si>
  <si>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</si>
  <si>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</si>
  <si>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</si>
  <si>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</si>
  <si>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</si>
  <si>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</si>
  <si>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</si>
  <si>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</si>
  <si>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</si>
  <si>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</si>
  <si>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</si>
  <si>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</si>
  <si>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</si>
  <si>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</si>
  <si>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</si>
  <si>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</si>
  <si>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</si>
  <si>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</si>
  <si>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</si>
  <si>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</si>
  <si>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</si>
  <si>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</si>
  <si>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</si>
  <si>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</si>
  <si>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</si>
  <si>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</si>
  <si>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</si>
  <si>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</si>
  <si>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</si>
  <si>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</si>
  <si>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</si>
  <si>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</si>
  <si>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</si>
  <si>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</si>
  <si>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</si>
  <si>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</si>
  <si>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</si>
  <si>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</si>
  <si>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</si>
  <si>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</si>
  <si>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</si>
  <si>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</si>
  <si>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</si>
  <si>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</si>
  <si>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</si>
  <si>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</si>
  <si>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</si>
  <si>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</si>
  <si>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</si>
  <si>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</si>
  <si>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</si>
  <si>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</si>
  <si>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</si>
  <si>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</si>
  <si>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</si>
  <si>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</si>
  <si>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</si>
  <si>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</si>
  <si>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</si>
  <si>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</si>
  <si>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</si>
  <si>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</si>
  <si>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</si>
  <si>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</si>
  <si>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</si>
  <si>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</si>
  <si>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</si>
  <si>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</si>
  <si>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</si>
  <si>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</si>
  <si>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</si>
  <si>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</si>
  <si>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</si>
  <si>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</si>
  <si>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</si>
  <si>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</si>
  <si>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</si>
  <si>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</si>
  <si>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</si>
  <si>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</si>
  <si>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</si>
  <si>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</si>
  <si>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</si>
  <si>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</si>
  <si>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</si>
  <si>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</si>
  <si>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</si>
  <si>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</si>
  <si>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</si>
  <si>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</si>
  <si>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</si>
  <si>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</si>
  <si>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</si>
  <si>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</si>
  <si>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</si>
  <si>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</si>
  <si>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</si>
  <si>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</si>
  <si>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</si>
  <si>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</si>
  <si>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</si>
  <si>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</si>
  <si>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</si>
  <si>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</si>
  <si>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</si>
  <si>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</si>
  <si>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</si>
  <si>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</si>
  <si>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</si>
  <si>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</si>
  <si>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</si>
  <si>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</si>
  <si>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</si>
  <si>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</si>
  <si>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</si>
  <si>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</si>
  <si>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</si>
  <si>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</si>
  <si>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</si>
  <si>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</si>
  <si>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</si>
  <si>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</si>
  <si>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</si>
  <si>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</si>
  <si>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</si>
  <si>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</si>
  <si>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</si>
  <si>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</si>
  <si>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</si>
  <si>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</si>
  <si>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</si>
  <si>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</si>
  <si>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</si>
  <si>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</si>
  <si>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</si>
  <si>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</si>
  <si>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</si>
  <si>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</si>
  <si>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</si>
  <si>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</si>
  <si>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</si>
  <si>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</si>
  <si>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</si>
  <si>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</si>
  <si>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</si>
  <si>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</si>
  <si>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</si>
  <si>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</si>
  <si>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</si>
  <si>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</si>
  <si>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</si>
  <si>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</si>
  <si>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</si>
  <si>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</si>
  <si>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</si>
  <si>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</si>
  <si>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</si>
  <si>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</si>
  <si>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</si>
  <si>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</si>
  <si>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</si>
  <si>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</si>
  <si>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</si>
  <si>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</si>
  <si>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</si>
  <si>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</si>
  <si>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</si>
  <si>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</si>
  <si>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</si>
  <si>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</si>
  <si>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</si>
  <si>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</si>
  <si>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</si>
  <si>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</si>
  <si>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</si>
  <si>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</si>
  <si>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</si>
  <si>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</si>
  <si>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</si>
  <si>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</si>
  <si>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</si>
  <si>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</si>
  <si>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</si>
  <si>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</si>
  <si>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</si>
  <si>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</si>
  <si>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</si>
  <si>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</si>
  <si>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</si>
  <si>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</si>
  <si>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</si>
  <si>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</si>
  <si>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</si>
  <si>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</si>
  <si>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</si>
  <si>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</si>
  <si>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</si>
  <si>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</si>
  <si>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</si>
  <si>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</si>
  <si>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</si>
  <si>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</si>
  <si>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</si>
  <si>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</si>
  <si>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</si>
  <si>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</si>
  <si>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</si>
  <si>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</si>
  <si>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</si>
  <si>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</si>
  <si>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</si>
  <si>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</si>
  <si>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</si>
  <si>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</si>
  <si>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</si>
  <si>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</si>
  <si>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</si>
  <si>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</si>
  <si>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</si>
  <si>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</si>
  <si>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</si>
  <si>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</si>
  <si>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</si>
  <si>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</si>
  <si>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</si>
  <si>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</si>
  <si>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</si>
  <si>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</si>
  <si>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</si>
  <si>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</si>
  <si>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</si>
  <si>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</si>
  <si>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</si>
  <si>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</si>
  <si>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</si>
  <si>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</si>
  <si>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</si>
  <si>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</si>
  <si>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</si>
  <si>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</si>
  <si>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</si>
  <si>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</si>
  <si>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</si>
  <si>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</si>
  <si>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</si>
  <si>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</si>
  <si>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</si>
  <si>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</si>
  <si>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</si>
  <si>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</si>
  <si>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</si>
  <si>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</si>
  <si>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</si>
  <si>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</si>
  <si>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</si>
  <si>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</si>
  <si>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</si>
  <si>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</si>
  <si>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</si>
  <si>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</si>
  <si>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</si>
  <si>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</si>
  <si>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</si>
  <si>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</si>
  <si>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</si>
  <si>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</si>
  <si>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</si>
  <si>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</si>
  <si>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</si>
  <si>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</si>
  <si>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</si>
  <si>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</si>
  <si>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</si>
  <si>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</si>
  <si>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</si>
  <si>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</si>
  <si>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</si>
  <si>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</si>
  <si>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</si>
  <si>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</si>
  <si>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</si>
  <si>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</si>
  <si>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</si>
  <si>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</si>
  <si>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</si>
  <si>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</si>
  <si>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</si>
  <si>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</si>
  <si>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</si>
  <si>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</si>
  <si>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</si>
  <si>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</si>
  <si>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</si>
  <si>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</si>
  <si>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</si>
  <si>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</si>
  <si>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</si>
  <si>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</si>
  <si>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</si>
  <si>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</si>
  <si>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</si>
  <si>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</si>
  <si>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</si>
  <si>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</si>
  <si>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</si>
  <si>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</si>
  <si>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</si>
  <si>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</si>
  <si>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</si>
  <si>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</si>
  <si>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</si>
  <si>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</si>
  <si>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</si>
  <si>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</si>
  <si>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</si>
  <si>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</si>
  <si>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</si>
  <si>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</si>
  <si>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</si>
  <si>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</si>
  <si>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</si>
  <si>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</si>
  <si>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</si>
  <si>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</si>
  <si>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</si>
  <si>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</si>
  <si>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</si>
  <si>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</si>
  <si>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</si>
  <si>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</si>
  <si>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</si>
  <si>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</si>
  <si>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</si>
  <si>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</si>
  <si>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</si>
  <si>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</si>
  <si>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</si>
  <si>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</si>
  <si>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</si>
  <si>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</si>
  <si>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</si>
  <si>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</si>
  <si>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</si>
  <si>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</si>
  <si>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</si>
  <si>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</si>
  <si>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</si>
  <si>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</si>
  <si>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</si>
  <si>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</si>
  <si>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</si>
  <si>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</si>
  <si>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</si>
  <si>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</si>
  <si>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</si>
  <si>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</si>
  <si>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</si>
  <si>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</si>
  <si>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</si>
  <si>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</si>
  <si>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</si>
  <si>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</si>
  <si>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</si>
  <si>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</si>
  <si>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</si>
  <si>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</si>
  <si>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</si>
  <si>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</si>
  <si>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</si>
  <si>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</si>
  <si>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</si>
  <si>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</si>
  <si>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</si>
  <si>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</si>
  <si>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</si>
  <si>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</si>
  <si>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</si>
  <si>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</si>
  <si>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</si>
  <si>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</si>
  <si>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</si>
  <si>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</si>
  <si>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</si>
  <si>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</si>
  <si>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</si>
  <si>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</si>
  <si>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</si>
  <si>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</si>
  <si>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</si>
  <si>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</si>
  <si>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</si>
  <si>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</si>
  <si>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</si>
  <si>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</si>
  <si>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</si>
  <si>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</si>
  <si>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</si>
  <si>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</si>
  <si>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</si>
  <si>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</si>
  <si>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</si>
  <si>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</si>
  <si>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</si>
  <si>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</si>
  <si>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</si>
  <si>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</si>
  <si>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</si>
  <si>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</si>
  <si>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</si>
  <si>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</si>
  <si>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</si>
  <si>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</si>
  <si>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</si>
  <si>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</si>
  <si>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</si>
  <si>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</si>
  <si>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</si>
  <si>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</si>
  <si>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</si>
  <si>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</si>
  <si>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</si>
  <si>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</si>
  <si>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</si>
  <si>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</si>
  <si>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</si>
  <si>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</si>
  <si>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</si>
  <si>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</si>
  <si>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</si>
  <si>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</si>
  <si>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</si>
  <si>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</si>
  <si>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</si>
  <si>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</si>
  <si>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</si>
  <si>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</si>
  <si>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</si>
  <si>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</si>
  <si>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</si>
  <si>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</si>
  <si>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</si>
  <si>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</si>
  <si>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</si>
  <si>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</si>
  <si>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</si>
  <si>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</si>
  <si>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</si>
  <si>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</si>
  <si>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</si>
  <si>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</si>
  <si>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</si>
  <si>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</si>
  <si>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</si>
  <si>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</si>
  <si>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</si>
  <si>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</si>
  <si>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</si>
  <si>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</si>
  <si>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</si>
  <si>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</si>
  <si>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</si>
  <si>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</si>
  <si>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</si>
  <si>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</si>
  <si>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</si>
  <si>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</si>
  <si>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</si>
  <si>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</si>
  <si>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</si>
  <si>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</si>
  <si>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</si>
  <si>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</si>
  <si>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</si>
  <si>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</si>
  <si>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</si>
  <si>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</si>
  <si>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</si>
  <si>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</si>
  <si>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</si>
  <si>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</si>
  <si>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</si>
  <si>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</si>
  <si>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</si>
  <si>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</si>
  <si>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</si>
  <si>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</si>
  <si>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</si>
  <si>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</si>
  <si>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</si>
  <si>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</si>
  <si>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</si>
  <si>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</si>
  <si>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</si>
  <si>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</si>
  <si>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</si>
  <si>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</si>
  <si>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</si>
  <si>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</si>
  <si>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</si>
  <si>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</si>
  <si>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</si>
  <si>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</si>
  <si>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</si>
  <si>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</si>
  <si>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</si>
  <si>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</si>
  <si>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</si>
  <si>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</si>
  <si>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</si>
  <si>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</si>
  <si>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</si>
  <si>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</si>
  <si>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</si>
  <si>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</si>
  <si>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</si>
  <si>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</si>
  <si>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</si>
  <si>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</si>
  <si>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</si>
  <si>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</si>
  <si>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</si>
  <si>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</si>
  <si>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</si>
  <si>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</si>
  <si>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</si>
  <si>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</si>
  <si>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</si>
  <si>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</si>
  <si>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</si>
  <si>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</si>
  <si>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</si>
  <si>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</si>
  <si>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</si>
  <si>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</si>
  <si>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</si>
  <si>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</si>
  <si>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</si>
  <si>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</si>
  <si>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</si>
  <si>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</si>
  <si>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</si>
  <si>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</si>
  <si>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</si>
  <si>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</si>
  <si>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</si>
  <si>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</si>
  <si>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</si>
  <si>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</si>
  <si>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</si>
  <si>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</si>
  <si>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</si>
  <si>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</si>
  <si>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</si>
  <si>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</si>
  <si>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</si>
  <si>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</si>
  <si>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</si>
  <si>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</si>
  <si>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</si>
  <si>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</si>
  <si>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</si>
  <si>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</si>
  <si>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</si>
  <si>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</si>
  <si>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</si>
  <si>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</si>
  <si>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</si>
  <si>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</si>
  <si>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</si>
  <si>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</si>
  <si>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</si>
  <si>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</si>
  <si>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</si>
  <si>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</si>
  <si>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</si>
  <si>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</si>
  <si>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</si>
  <si>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</si>
  <si>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</si>
  <si>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</si>
  <si>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</si>
  <si>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</si>
  <si>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</si>
  <si>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</si>
  <si>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</si>
  <si>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</si>
  <si>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</si>
  <si>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</si>
  <si>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</si>
  <si>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</si>
  <si>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</si>
  <si>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</si>
  <si>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</si>
  <si>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</si>
  <si>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</si>
  <si>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</si>
  <si>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</si>
  <si>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</si>
  <si>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</si>
  <si>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</si>
  <si>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</si>
  <si>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</si>
  <si>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</si>
  <si>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</si>
  <si>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</si>
  <si>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</si>
  <si>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</si>
  <si>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</si>
  <si>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</si>
  <si>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</si>
  <si>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</si>
  <si>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</si>
  <si>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</si>
  <si>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</si>
  <si>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</si>
  <si>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</si>
  <si>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</si>
  <si>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</si>
  <si>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</si>
  <si>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</si>
  <si>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</si>
  <si>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</si>
  <si>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</si>
  <si>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</si>
  <si>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</si>
  <si>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</si>
  <si>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</si>
  <si>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</si>
  <si>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</si>
  <si>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</si>
  <si>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</si>
  <si>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</si>
  <si>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</si>
  <si>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</si>
  <si>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</si>
  <si>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</si>
  <si>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</si>
  <si>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</si>
  <si>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</si>
  <si>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</si>
  <si>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</si>
  <si>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</si>
  <si>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</si>
  <si>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</si>
  <si>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</si>
  <si>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</si>
  <si>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</si>
  <si>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</si>
  <si>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</si>
  <si>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</si>
  <si>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</si>
  <si>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</si>
  <si>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</si>
  <si>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</si>
  <si>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</si>
  <si>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</si>
  <si>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</si>
  <si>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</si>
  <si>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</si>
  <si>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</si>
  <si>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</si>
  <si>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</si>
  <si>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</si>
  <si>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</si>
  <si>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</si>
  <si>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</si>
  <si>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</si>
  <si>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</si>
  <si>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</si>
  <si>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</si>
  <si>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</si>
  <si>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</si>
  <si>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</si>
  <si>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</si>
  <si>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</si>
  <si>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</si>
  <si>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</si>
  <si>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</si>
  <si>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</si>
  <si>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</si>
  <si>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</si>
  <si>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</si>
  <si>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</si>
  <si>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</si>
  <si>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</si>
  <si>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</si>
  <si>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</si>
  <si>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</si>
  <si>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</si>
  <si>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</si>
  <si>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</si>
  <si>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</si>
  <si>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</si>
  <si>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</si>
  <si>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</si>
  <si>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</si>
  <si>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</si>
  <si>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</si>
  <si>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</si>
  <si>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</si>
  <si>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</si>
  <si>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</si>
  <si>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</si>
  <si>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</si>
  <si>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</si>
  <si>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</si>
  <si>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</si>
  <si>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</si>
  <si>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</si>
  <si>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</si>
  <si>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</si>
  <si>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</si>
  <si>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</si>
  <si>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</si>
  <si>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</si>
  <si>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</si>
  <si>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</si>
  <si>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</si>
  <si>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</si>
  <si>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</si>
  <si>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</si>
  <si>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</si>
  <si>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</si>
  <si>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</si>
  <si>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</si>
  <si>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</si>
  <si>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</si>
  <si>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</si>
  <si>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</si>
  <si>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</si>
  <si>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</si>
  <si>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</si>
  <si>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</si>
  <si>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</si>
  <si>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</si>
  <si>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</si>
  <si>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</si>
  <si>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</si>
  <si>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</si>
  <si>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</si>
  <si>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</si>
  <si>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</si>
  <si>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</si>
  <si>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</si>
  <si>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</si>
  <si>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</si>
  <si>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</si>
  <si>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</si>
  <si>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</si>
  <si>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</si>
  <si>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</si>
  <si>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</si>
  <si>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</si>
  <si>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</si>
  <si>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</si>
  <si>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</si>
  <si>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</si>
  <si>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</si>
  <si>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</si>
  <si>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</si>
  <si>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</si>
  <si>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</si>
  <si>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</si>
  <si>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</si>
  <si>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</si>
  <si>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</si>
  <si>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</si>
  <si>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</si>
  <si>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</si>
  <si>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</si>
  <si>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</si>
  <si>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</si>
  <si>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</si>
  <si>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</si>
  <si>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</si>
  <si>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</si>
  <si>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</si>
  <si>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</si>
  <si>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</si>
  <si>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</si>
  <si>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</si>
  <si>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</si>
  <si>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</si>
  <si>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</si>
  <si>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</si>
  <si>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</si>
  <si>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</si>
  <si>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</si>
  <si>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</si>
  <si>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</si>
  <si>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</si>
  <si>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</si>
  <si>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</si>
  <si>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</si>
  <si>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</si>
  <si>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</si>
  <si>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</si>
  <si>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</si>
  <si>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</si>
  <si>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</si>
  <si>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</si>
  <si>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</si>
  <si>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</si>
  <si>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</si>
  <si>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</si>
  <si>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</si>
  <si>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</si>
  <si>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</si>
  <si>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</si>
  <si>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</si>
  <si>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</si>
  <si>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</si>
  <si>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</si>
  <si>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</si>
  <si>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</si>
  <si>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</si>
  <si>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</si>
  <si>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</si>
  <si>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</si>
  <si>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</si>
  <si>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</si>
  <si>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</si>
  <si>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</si>
  <si>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</si>
  <si>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</si>
  <si>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</si>
  <si>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</si>
  <si>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</si>
  <si>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</si>
  <si>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</si>
  <si>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</si>
  <si>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</si>
  <si>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</si>
  <si>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</si>
  <si>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</si>
  <si>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</si>
  <si>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</si>
  <si>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</si>
  <si>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</si>
  <si>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</si>
  <si>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</si>
  <si>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</si>
  <si>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</si>
  <si>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</si>
  <si>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</si>
  <si>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</si>
  <si>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</si>
  <si>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</si>
  <si>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</si>
  <si>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</si>
  <si>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</si>
  <si>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</si>
  <si>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</si>
  <si>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</si>
  <si>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</si>
  <si>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</si>
  <si>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</si>
  <si>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</si>
  <si>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</si>
  <si>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</si>
  <si>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</si>
  <si>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</si>
  <si>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</si>
  <si>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</si>
  <si>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</si>
  <si>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</si>
  <si>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</si>
  <si>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</si>
  <si>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</si>
  <si>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</si>
  <si>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</si>
  <si>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</si>
  <si>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</si>
  <si>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</si>
  <si>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</si>
  <si>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</si>
  <si>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</si>
  <si>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</si>
  <si>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</si>
  <si>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</si>
  <si>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</si>
  <si>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</si>
  <si>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</si>
  <si>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</si>
  <si>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</si>
  <si>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</si>
  <si>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</si>
  <si>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</si>
  <si>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</si>
  <si>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</si>
  <si>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</si>
  <si>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</si>
  <si>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</si>
  <si>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</si>
  <si>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</si>
  <si>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</si>
  <si>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</si>
  <si>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</si>
  <si>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</si>
  <si>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</si>
  <si>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</si>
  <si>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</si>
  <si>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</si>
  <si>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</si>
  <si>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</si>
  <si>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</si>
  <si>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</si>
  <si>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</si>
  <si>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</si>
  <si>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</si>
  <si>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</si>
  <si>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</si>
  <si>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</si>
  <si>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</si>
  <si>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</si>
  <si>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</si>
  <si>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</si>
  <si>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</si>
  <si>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</si>
  <si>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</si>
  <si>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</si>
  <si>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</si>
  <si>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</si>
  <si>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</si>
  <si>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</si>
  <si>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</si>
  <si>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</si>
  <si>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</si>
  <si>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</si>
  <si>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</si>
  <si>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</si>
  <si>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</si>
  <si>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</si>
  <si>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</si>
  <si>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</si>
  <si>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</si>
  <si>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</si>
  <si>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</si>
  <si>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</si>
  <si>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</si>
  <si>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</si>
  <si>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</si>
  <si>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</si>
  <si>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</si>
  <si>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</si>
  <si>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</si>
  <si>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</si>
  <si>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</si>
  <si>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</si>
  <si>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</si>
  <si>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</si>
  <si>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</si>
  <si>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</si>
  <si>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</si>
  <si>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</si>
  <si>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</si>
  <si>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</si>
  <si>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</si>
  <si>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</si>
  <si>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</si>
  <si>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</si>
  <si>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</si>
  <si>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</si>
  <si>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</si>
  <si>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</si>
  <si>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</si>
  <si>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</si>
  <si>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</si>
  <si>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</si>
  <si>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</si>
  <si>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</si>
  <si>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</si>
  <si>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</si>
  <si>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</si>
  <si>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</si>
  <si>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</si>
  <si>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</si>
  <si>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</si>
  <si>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</si>
  <si>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</si>
  <si>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</si>
  <si>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</si>
  <si>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</si>
  <si>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</si>
  <si>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</si>
  <si>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</si>
  <si>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</si>
  <si>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</si>
  <si>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</si>
  <si>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</si>
  <si>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</si>
  <si>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</si>
  <si>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</si>
  <si>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</si>
  <si>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</si>
  <si>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</si>
  <si>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</si>
  <si>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</si>
  <si>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</si>
  <si>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</si>
  <si>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</si>
  <si>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</si>
  <si>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</si>
  <si>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</si>
  <si>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</si>
  <si>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</si>
  <si>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</si>
  <si>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</si>
  <si>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</si>
  <si>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</si>
  <si>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</si>
  <si>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</si>
  <si>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</si>
  <si>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</si>
  <si>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</si>
  <si>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</si>
  <si>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</si>
  <si>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</si>
  <si>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</si>
  <si>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</si>
  <si>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</si>
  <si>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</si>
  <si>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</si>
  <si>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</si>
  <si>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</si>
  <si>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</si>
  <si>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</si>
  <si>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</si>
  <si>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</si>
  <si>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</si>
  <si>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</si>
  <si>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</si>
  <si>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</si>
  <si>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</si>
  <si>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</si>
  <si>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</si>
  <si>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</si>
  <si>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</si>
  <si>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</si>
  <si>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</si>
  <si>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</si>
  <si>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</si>
  <si>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</si>
  <si>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</si>
  <si>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</si>
  <si>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</si>
  <si>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</si>
  <si>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</si>
  <si>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</si>
  <si>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</si>
  <si>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</si>
  <si>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</si>
  <si>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</si>
  <si>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</si>
  <si>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</si>
  <si>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</si>
  <si>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</si>
  <si>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</si>
  <si>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</si>
  <si>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</si>
  <si>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</si>
  <si>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</si>
  <si>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</si>
  <si>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</si>
  <si>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</si>
  <si>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</si>
  <si>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</si>
  <si>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</si>
  <si>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</si>
  <si>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</si>
  <si>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</si>
  <si>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</si>
  <si>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</si>
  <si>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</si>
  <si>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</si>
  <si>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</si>
  <si>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</si>
  <si>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</si>
  <si>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</si>
  <si>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</si>
  <si>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</si>
  <si>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</si>
  <si>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</si>
  <si>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</si>
  <si>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</si>
  <si>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</si>
  <si>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</si>
  <si>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</si>
  <si>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</si>
  <si>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</si>
  <si>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</si>
  <si>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</si>
  <si>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</si>
  <si>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</si>
  <si>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</si>
  <si>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</si>
  <si>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</si>
  <si>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</si>
  <si>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</si>
  <si>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</si>
  <si>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</si>
  <si>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</si>
  <si>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</si>
  <si>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</si>
  <si>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</si>
  <si>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</si>
  <si>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</si>
  <si>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</si>
  <si>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</si>
  <si>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</si>
  <si>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</si>
  <si>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</si>
  <si>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</si>
  <si>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</si>
  <si>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</si>
  <si>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</si>
  <si>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</si>
  <si>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</si>
  <si>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</si>
  <si>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</si>
  <si>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</si>
  <si>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</si>
  <si>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</si>
  <si>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</si>
  <si>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</si>
  <si>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</si>
  <si>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</si>
  <si>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</si>
  <si>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</si>
  <si>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</si>
  <si>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</si>
  <si>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</si>
  <si>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</si>
  <si>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</si>
  <si>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</si>
  <si>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</si>
  <si>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</si>
  <si>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</si>
  <si>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</si>
  <si>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</si>
  <si>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</si>
  <si>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</si>
  <si>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</si>
  <si>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</si>
  <si>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</si>
  <si>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</si>
  <si>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</si>
  <si>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</si>
  <si>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</si>
  <si>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</si>
  <si>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</si>
  <si>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</si>
  <si>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</si>
  <si>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</si>
  <si>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</si>
  <si>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</si>
  <si>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</si>
  <si>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</si>
  <si>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</si>
  <si>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</si>
  <si>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</si>
  <si>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</si>
  <si>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</si>
  <si>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</si>
  <si>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</si>
  <si>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</si>
  <si>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</si>
  <si>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</si>
  <si>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</si>
  <si>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</si>
  <si>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</si>
  <si>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</si>
  <si>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</si>
  <si>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</si>
  <si>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</si>
  <si>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</si>
  <si>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</si>
  <si>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</si>
  <si>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</si>
  <si>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</si>
  <si>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</si>
  <si>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</si>
  <si>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</si>
  <si>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</si>
  <si>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</si>
  <si>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</si>
  <si>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</si>
  <si>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</si>
  <si>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</si>
  <si>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</si>
  <si>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</si>
  <si>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</si>
  <si>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</si>
  <si>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</si>
  <si>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</si>
  <si>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</si>
  <si>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</si>
  <si>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</si>
  <si>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</si>
  <si>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</si>
  <si>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</si>
  <si>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</si>
  <si>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</si>
  <si>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</si>
  <si>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</si>
  <si>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</si>
  <si>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</si>
  <si>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</si>
  <si>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</si>
  <si>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</si>
  <si>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</si>
  <si>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</si>
  <si>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</si>
  <si>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</si>
  <si>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</si>
  <si>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</si>
  <si>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</si>
  <si>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</si>
  <si>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</si>
  <si>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</si>
  <si>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</si>
  <si>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</si>
  <si>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</si>
  <si>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</si>
  <si>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</si>
  <si>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</si>
  <si>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</si>
  <si>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</si>
  <si>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</si>
  <si>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</si>
  <si>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</si>
  <si>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</si>
  <si>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</si>
  <si>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</si>
  <si>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</si>
  <si>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</si>
  <si>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</si>
  <si>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</si>
  <si>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</si>
  <si>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</si>
  <si>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</si>
  <si>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</si>
  <si>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</si>
  <si>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</si>
  <si>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</si>
  <si>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</si>
  <si>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</si>
  <si>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</si>
  <si>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</si>
  <si>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</si>
  <si>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</si>
  <si>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</si>
  <si>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</si>
  <si>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</si>
  <si>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</si>
  <si>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</si>
  <si>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</si>
  <si>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</si>
  <si>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</si>
  <si>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</si>
  <si>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</si>
  <si>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</si>
  <si>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</si>
  <si>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</si>
  <si>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</si>
  <si>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</si>
  <si>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</si>
  <si>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</si>
  <si>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</si>
  <si>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</si>
  <si>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</si>
  <si>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</si>
  <si>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</si>
  <si>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</si>
  <si>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</si>
  <si>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</si>
  <si>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</si>
  <si>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</si>
  <si>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</si>
  <si>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</si>
  <si>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</si>
  <si>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</si>
  <si>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</si>
  <si>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</si>
  <si>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</si>
  <si>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</si>
  <si>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</si>
  <si>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</si>
  <si>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</si>
  <si>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</si>
  <si>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</si>
  <si>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</si>
  <si>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</si>
  <si>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</si>
  <si>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</si>
  <si>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</si>
  <si>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</si>
  <si>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</si>
  <si>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</si>
  <si>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</si>
  <si>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</si>
  <si>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</si>
  <si>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</si>
  <si>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</si>
  <si>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</si>
  <si>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</si>
  <si>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</si>
  <si>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</si>
  <si>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</si>
  <si>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</si>
  <si>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</si>
  <si>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</si>
  <si>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</si>
  <si>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</si>
  <si>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</si>
  <si>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</si>
  <si>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</si>
  <si>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</si>
  <si>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</si>
  <si>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</si>
  <si>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</si>
  <si>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</si>
  <si>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</si>
  <si>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</si>
  <si>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</si>
  <si>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</si>
  <si>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</si>
  <si>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</si>
  <si>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</si>
  <si>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</si>
  <si>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</si>
  <si>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</si>
  <si>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</si>
  <si>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</si>
  <si>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</si>
  <si>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</si>
  <si>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</si>
  <si>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</si>
  <si>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</si>
  <si>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</si>
  <si>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</si>
  <si>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</si>
  <si>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</si>
  <si>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</si>
  <si>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</si>
  <si>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</si>
  <si>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</si>
  <si>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</si>
  <si>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</si>
  <si>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</si>
  <si>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</si>
  <si>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</si>
  <si>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</si>
  <si>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</si>
  <si>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</si>
  <si>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</si>
  <si>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</si>
  <si>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</si>
  <si>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</si>
  <si>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</si>
  <si>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</si>
  <si>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</si>
  <si>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</si>
  <si>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</si>
  <si>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</si>
  <si>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</si>
  <si>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</si>
  <si>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</si>
  <si>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</si>
  <si>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</si>
  <si>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</si>
  <si>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</si>
  <si>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</si>
  <si>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</si>
  <si>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</si>
  <si>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</si>
  <si>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</si>
  <si>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</si>
  <si>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</si>
  <si>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</si>
  <si>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</si>
  <si>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</si>
  <si>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</si>
  <si>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</si>
  <si>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</si>
  <si>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</si>
  <si>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</si>
  <si>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</si>
  <si>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</si>
  <si>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</si>
  <si>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</si>
  <si>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</si>
  <si>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</si>
  <si>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</si>
  <si>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</si>
  <si>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</si>
  <si>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</si>
  <si>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</si>
  <si>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</si>
  <si>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</si>
  <si>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</si>
  <si>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</si>
  <si>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</si>
  <si>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</si>
  <si>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</si>
  <si>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</si>
  <si>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</si>
  <si>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</si>
  <si>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</si>
  <si>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</si>
  <si>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</si>
  <si>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</si>
  <si>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</si>
  <si>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</si>
  <si>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</si>
  <si>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</si>
  <si>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</si>
  <si>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</si>
  <si>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</si>
  <si>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</si>
  <si>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</si>
  <si>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</si>
  <si>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</si>
  <si>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</si>
  <si>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</si>
  <si>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</si>
  <si>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</si>
  <si>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</si>
  <si>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</si>
  <si>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</si>
  <si>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</si>
  <si>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</si>
  <si>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</si>
  <si>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</si>
  <si>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</si>
  <si>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</si>
  <si>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</si>
  <si>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</si>
  <si>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</si>
  <si>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</si>
  <si>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</si>
  <si>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</si>
  <si>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</si>
  <si>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</si>
  <si>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</si>
  <si>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</si>
  <si>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</si>
  <si>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</si>
  <si>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</si>
  <si>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</si>
  <si>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</si>
  <si>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</si>
  <si>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</si>
  <si>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</si>
  <si>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</si>
  <si>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</si>
  <si>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</si>
  <si>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</si>
  <si>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</si>
  <si>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</si>
  <si>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</si>
  <si>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</si>
  <si>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</si>
  <si>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</si>
  <si>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</si>
  <si>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</si>
  <si>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</si>
  <si>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</si>
  <si>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</si>
  <si>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</si>
  <si>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</si>
  <si>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</si>
  <si>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</si>
  <si>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</si>
  <si>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</si>
  <si>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</si>
  <si>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</si>
  <si>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</si>
  <si>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</si>
  <si>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</si>
  <si>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</si>
  <si>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</si>
  <si>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</si>
  <si>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</si>
  <si>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</si>
  <si>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</si>
  <si>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</si>
  <si>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</si>
  <si>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</si>
  <si>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</si>
  <si>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</si>
  <si>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</si>
  <si>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</si>
  <si>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</si>
  <si>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</si>
  <si>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</si>
  <si>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</si>
  <si>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</si>
  <si>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</si>
  <si>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</si>
  <si>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</si>
  <si>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</si>
  <si>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</si>
  <si>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</si>
  <si>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</si>
  <si>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</si>
  <si>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</si>
  <si>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</si>
  <si>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</si>
  <si>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</si>
  <si>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</si>
  <si>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</si>
  <si>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</si>
  <si>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</si>
  <si>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</si>
  <si>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</si>
  <si>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</si>
  <si>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</si>
  <si>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</si>
  <si>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</si>
  <si>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</si>
  <si>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</si>
  <si>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</si>
  <si>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</si>
  <si>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</si>
  <si>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</si>
  <si>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</si>
  <si>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</si>
  <si>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</si>
  <si>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</si>
  <si>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</si>
  <si>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</si>
  <si>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</si>
  <si>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</si>
  <si>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</si>
  <si>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</si>
  <si>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</si>
  <si>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</si>
  <si>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</si>
  <si>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</si>
  <si>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</si>
  <si>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</si>
  <si>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</si>
  <si>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</si>
  <si>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</si>
  <si>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</si>
  <si>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</si>
  <si>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</si>
  <si>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</si>
  <si>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</si>
  <si>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</si>
  <si>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</si>
  <si>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</si>
  <si>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</si>
  <si>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</si>
  <si>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</si>
  <si>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</si>
  <si>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</si>
  <si>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</si>
  <si>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</si>
  <si>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</si>
  <si>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</si>
  <si>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</si>
  <si>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</si>
  <si>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</si>
  <si>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</si>
  <si>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</si>
  <si>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</si>
  <si>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</si>
  <si>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</si>
  <si>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</si>
  <si>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</si>
  <si>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</si>
  <si>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</si>
  <si>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</si>
  <si>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</si>
  <si>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</si>
  <si>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</si>
  <si>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</si>
  <si>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</si>
  <si>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</si>
  <si>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</si>
  <si>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</si>
  <si>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</si>
  <si>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</si>
  <si>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</si>
  <si>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</si>
  <si>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</si>
  <si>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</si>
  <si>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</si>
  <si>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</si>
  <si>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</si>
  <si>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</si>
  <si>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</si>
  <si>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</si>
  <si>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</si>
  <si>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</si>
  <si>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</si>
  <si>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</si>
  <si>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</si>
  <si>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</si>
  <si>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</si>
  <si>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</si>
  <si>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</si>
  <si>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</si>
  <si>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</si>
  <si>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</si>
  <si>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</si>
  <si>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</si>
  <si>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</si>
  <si>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</si>
  <si>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</si>
  <si>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</si>
  <si>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</si>
  <si>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</si>
  <si>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</si>
  <si>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</si>
  <si>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</si>
  <si>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</si>
  <si>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</si>
  <si>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</si>
  <si>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</si>
  <si>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</si>
  <si>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</si>
  <si>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</si>
  <si>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</si>
  <si>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</si>
  <si>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</si>
  <si>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</si>
  <si>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</si>
  <si>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</si>
  <si>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</si>
  <si>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</si>
  <si>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</si>
  <si>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</si>
  <si>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</si>
  <si>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</si>
  <si>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</si>
  <si>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</si>
  <si>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</si>
  <si>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</si>
  <si>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</si>
  <si>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</si>
  <si>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</si>
  <si>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</si>
  <si>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</si>
  <si>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</si>
  <si>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</si>
  <si>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</si>
  <si>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</si>
  <si>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</si>
  <si>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</si>
  <si>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</si>
  <si>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</si>
  <si>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</si>
  <si>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</si>
  <si>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</si>
  <si>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</si>
  <si>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</si>
  <si>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</si>
  <si>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</si>
  <si>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</si>
  <si>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</si>
  <si>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</si>
  <si>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</si>
  <si>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</si>
  <si>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</si>
  <si>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</si>
  <si>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</si>
  <si>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</si>
  <si>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</si>
  <si>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</si>
  <si>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</si>
  <si>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</si>
  <si>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</si>
  <si>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</si>
  <si>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</si>
  <si>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</si>
  <si>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</si>
  <si>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</si>
  <si>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</si>
  <si>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</si>
  <si>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</si>
  <si>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</si>
  <si>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</si>
  <si>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</si>
  <si>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</si>
  <si>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</si>
  <si>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</si>
  <si>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</si>
  <si>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</si>
  <si>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</si>
  <si>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</si>
  <si>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</si>
  <si>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</si>
  <si>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</si>
  <si>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</si>
  <si>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</si>
  <si>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</si>
  <si>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</si>
  <si>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</si>
  <si>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</si>
  <si>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</si>
  <si>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</si>
  <si>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</si>
  <si>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</si>
  <si>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</si>
  <si>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</si>
  <si>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</si>
  <si>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</si>
  <si>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</si>
  <si>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</si>
  <si>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</si>
  <si>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</si>
  <si>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</si>
  <si>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</si>
  <si>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</si>
  <si>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</si>
  <si>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</si>
  <si>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</si>
  <si>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</si>
  <si>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</si>
  <si>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</si>
  <si>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</si>
  <si>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</si>
  <si>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</si>
  <si>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</si>
  <si>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</si>
  <si>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</si>
  <si>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</si>
  <si>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</si>
  <si>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</si>
  <si>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</si>
  <si>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</si>
  <si>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</si>
  <si>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</si>
  <si>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</si>
  <si>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</si>
  <si>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</si>
  <si>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</si>
  <si>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</si>
  <si>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</si>
  <si>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</si>
  <si>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</si>
  <si>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</si>
  <si>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</si>
  <si>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</si>
  <si>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</si>
  <si>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</si>
  <si>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</si>
  <si>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</si>
  <si>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</si>
  <si>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</si>
  <si>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</si>
  <si>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</si>
  <si>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</si>
  <si>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</si>
  <si>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</si>
  <si>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</si>
  <si>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</si>
  <si>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</si>
  <si>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</si>
  <si>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</si>
  <si>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</si>
  <si>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</si>
  <si>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</si>
  <si>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</si>
  <si>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</si>
  <si>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</si>
  <si>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</si>
  <si>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</si>
  <si>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</si>
  <si>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</si>
  <si>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</si>
  <si>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</si>
  <si>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</si>
  <si>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</si>
  <si>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</si>
  <si>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</si>
  <si>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</si>
  <si>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</si>
  <si>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</si>
  <si>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</si>
  <si>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</si>
  <si>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</si>
  <si>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</si>
  <si>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</si>
  <si>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</si>
  <si>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</si>
  <si>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</si>
  <si>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</si>
  <si>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</si>
  <si>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</si>
  <si>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</si>
  <si>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</si>
  <si>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</si>
  <si>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</si>
  <si>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</si>
  <si>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</si>
  <si>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</si>
  <si>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</si>
  <si>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</si>
  <si>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</si>
  <si>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</si>
  <si>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</si>
  <si>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</si>
  <si>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</si>
  <si>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</si>
  <si>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</si>
  <si>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</si>
  <si>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</si>
  <si>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</si>
  <si>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</si>
  <si>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</si>
  <si>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</si>
  <si>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</si>
  <si>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</si>
  <si>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</si>
  <si>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</si>
  <si>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</si>
  <si>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</si>
  <si>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</si>
  <si>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</si>
  <si>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</si>
  <si>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</si>
  <si>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</si>
  <si>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</si>
  <si>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</si>
  <si>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</si>
  <si>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</si>
  <si>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</si>
  <si>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</si>
  <si>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</si>
  <si>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</si>
  <si>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</si>
  <si>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</si>
  <si>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</si>
  <si>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</si>
  <si>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</si>
  <si>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</si>
  <si>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</si>
  <si>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</si>
  <si>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</si>
  <si>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</si>
  <si>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</si>
  <si>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</si>
  <si>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</si>
  <si>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</si>
  <si>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</si>
  <si>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</si>
  <si>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</si>
  <si>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</si>
  <si>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</si>
  <si>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</si>
  <si>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</si>
  <si>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</si>
  <si>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</si>
  <si>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</si>
  <si>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</si>
  <si>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</si>
  <si>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</si>
  <si>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</si>
  <si>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</si>
  <si>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</si>
  <si>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</si>
  <si>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</si>
  <si>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</si>
  <si>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</si>
  <si>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</si>
  <si>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</si>
  <si>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</si>
  <si>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</si>
  <si>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</si>
  <si>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</si>
  <si>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</si>
  <si>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</si>
  <si>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</si>
  <si>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</si>
  <si>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</si>
  <si>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</si>
  <si>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</si>
  <si>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</si>
  <si>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</si>
  <si>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</si>
  <si>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</si>
  <si>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</si>
  <si>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</si>
  <si>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</si>
  <si>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</si>
  <si>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</si>
  <si>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</si>
  <si>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</si>
  <si>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</si>
  <si>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</si>
  <si>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</si>
  <si>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</si>
  <si>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</si>
  <si>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</si>
  <si>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</si>
  <si>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</si>
  <si>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</si>
  <si>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</si>
  <si>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</si>
  <si>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</si>
  <si>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</si>
  <si>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</si>
  <si>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</si>
  <si>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</si>
  <si>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</si>
  <si>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</si>
  <si>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</si>
  <si>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</si>
  <si>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</si>
  <si>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</si>
  <si>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</si>
  <si>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</si>
  <si>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</si>
  <si>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</si>
  <si>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</si>
  <si>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</si>
  <si>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</si>
  <si>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</si>
  <si>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</si>
  <si>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</si>
  <si>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</si>
  <si>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</si>
  <si>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</si>
  <si>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</si>
  <si>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</si>
  <si>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</si>
  <si>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</si>
  <si>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</si>
  <si>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</si>
  <si>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</si>
  <si>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</si>
  <si>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</si>
  <si>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</si>
  <si>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</si>
  <si>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</si>
  <si>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</si>
  <si>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</si>
  <si>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</si>
  <si>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</si>
  <si>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</si>
  <si>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</si>
  <si>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</si>
  <si>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</si>
  <si>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</si>
  <si>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</si>
  <si>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</si>
  <si>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</si>
  <si>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</si>
  <si>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</si>
  <si>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</si>
  <si>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</si>
  <si>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</si>
  <si>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</si>
  <si>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</si>
  <si>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</si>
  <si>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</si>
  <si>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</si>
  <si>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</si>
  <si>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</si>
  <si>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</si>
  <si>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</si>
  <si>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</si>
  <si>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</si>
  <si>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</si>
  <si>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</si>
  <si>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</si>
  <si>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</si>
  <si>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</si>
  <si>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</si>
  <si>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</si>
  <si>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</si>
  <si>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</si>
  <si>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</si>
  <si>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</si>
  <si>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</si>
  <si>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</si>
  <si>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</si>
  <si>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</si>
  <si>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</si>
  <si>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</si>
  <si>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</si>
  <si>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</si>
  <si>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</si>
  <si>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</si>
  <si>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</si>
  <si>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</si>
  <si>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</si>
  <si>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</si>
  <si>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</si>
  <si>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</si>
  <si>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</si>
  <si>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</si>
  <si>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</si>
  <si>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</si>
  <si>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</si>
  <si>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</si>
  <si>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</si>
  <si>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</si>
  <si>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</si>
  <si>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</si>
  <si>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</si>
  <si>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</si>
  <si>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</si>
  <si>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</si>
  <si>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</si>
  <si>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</si>
  <si>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</si>
  <si>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</si>
  <si>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</si>
  <si>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</si>
  <si>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</si>
  <si>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</si>
  <si>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</si>
  <si>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</si>
  <si>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</si>
  <si>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</si>
  <si>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</si>
  <si>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</si>
  <si>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</si>
  <si>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</si>
  <si>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</si>
  <si>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</si>
  <si>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</si>
  <si>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</si>
  <si>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</si>
  <si>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</si>
  <si>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</si>
  <si>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</si>
  <si>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</si>
  <si>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</si>
  <si>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</si>
  <si>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</si>
  <si>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</si>
  <si>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</si>
  <si>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</si>
  <si>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</si>
  <si>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</si>
  <si>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</si>
  <si>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</si>
  <si>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</si>
  <si>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</si>
  <si>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</si>
  <si>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</si>
  <si>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</si>
  <si>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</si>
  <si>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</si>
  <si>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</si>
  <si>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</si>
  <si>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</si>
  <si>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</si>
  <si>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</si>
  <si>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</si>
  <si>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</si>
  <si>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</si>
  <si>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</si>
  <si>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</si>
  <si>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</si>
  <si>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</si>
  <si>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</si>
  <si>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</si>
  <si>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</si>
  <si>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</si>
  <si>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</si>
  <si>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</si>
  <si>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</si>
  <si>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</si>
  <si>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</si>
  <si>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</si>
  <si>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</si>
  <si>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</si>
  <si>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</si>
  <si>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</si>
  <si>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</si>
  <si>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</si>
  <si>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</si>
  <si>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</si>
  <si>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</si>
  <si>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</si>
  <si>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</si>
  <si>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</si>
  <si>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</si>
  <si>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</si>
  <si>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</si>
  <si>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</si>
  <si>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</si>
  <si>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</si>
  <si>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</si>
  <si>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</si>
  <si>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</si>
  <si>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</si>
  <si>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</si>
  <si>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</si>
  <si>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</si>
  <si>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</si>
  <si>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</si>
  <si>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</si>
  <si>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</si>
  <si>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</si>
  <si>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</si>
  <si>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</si>
  <si>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</si>
  <si>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</si>
  <si>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</si>
  <si>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</si>
  <si>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</si>
  <si>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</si>
  <si>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</si>
  <si>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</si>
  <si>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</si>
  <si>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</si>
  <si>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</si>
  <si>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</si>
  <si>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</si>
  <si>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</si>
  <si>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</si>
  <si>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</si>
  <si>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</si>
  <si>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</si>
  <si>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</si>
  <si>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</si>
  <si>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</si>
  <si>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</si>
  <si>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</si>
  <si>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</si>
  <si>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</si>
  <si>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</si>
  <si>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</si>
  <si>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</si>
  <si>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</si>
  <si>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</si>
  <si>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</si>
  <si>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</si>
  <si>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</si>
  <si>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</si>
  <si>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</si>
  <si>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</si>
  <si>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</si>
  <si>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</si>
  <si>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</si>
  <si>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</si>
  <si>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</si>
  <si>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</si>
  <si>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</si>
  <si>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</si>
  <si>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</si>
  <si>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</si>
  <si>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</si>
  <si>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</si>
  <si>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</si>
  <si>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</si>
  <si>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</si>
  <si>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</si>
  <si>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</si>
  <si>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</si>
  <si>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</si>
  <si>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</si>
  <si>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</si>
  <si>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</si>
  <si>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</si>
  <si>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</si>
  <si>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</si>
  <si>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</si>
  <si>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</si>
  <si>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</si>
  <si>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</si>
  <si>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</si>
  <si>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</si>
  <si>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</si>
  <si>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</si>
  <si>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</si>
  <si>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</si>
  <si>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</si>
  <si>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</si>
  <si>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</si>
  <si>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</si>
  <si>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</si>
  <si>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</si>
  <si>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</si>
  <si>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</si>
  <si>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</si>
  <si>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</si>
  <si>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</si>
  <si>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</si>
  <si>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</si>
  <si>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</si>
  <si>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</si>
  <si>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</si>
  <si>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</si>
  <si>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</si>
  <si>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</si>
  <si>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</si>
  <si>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</si>
  <si>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</si>
  <si>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</si>
  <si>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</si>
  <si>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</si>
  <si>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</si>
  <si>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</si>
  <si>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</si>
  <si>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</si>
  <si>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</si>
  <si>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</si>
  <si>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</si>
  <si>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</si>
  <si>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</si>
  <si>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</si>
  <si>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</si>
  <si>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</si>
  <si>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</si>
  <si>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</si>
  <si>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</si>
  <si>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</si>
  <si>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</si>
  <si>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</si>
  <si>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</si>
  <si>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</si>
  <si>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</si>
  <si>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</si>
  <si>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</si>
  <si>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</si>
  <si>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</si>
  <si>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</si>
  <si>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</si>
  <si>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</si>
  <si>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</si>
  <si>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</si>
  <si>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</si>
  <si>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</si>
  <si>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</si>
  <si>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</si>
  <si>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</si>
  <si>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</si>
  <si>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</si>
  <si>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</si>
  <si>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</si>
  <si>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</si>
  <si>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</si>
  <si>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</si>
  <si>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</si>
  <si>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</si>
  <si>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</si>
  <si>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</si>
  <si>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</si>
  <si>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</si>
  <si>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</si>
  <si>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</si>
  <si>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</si>
  <si>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</si>
  <si>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</si>
  <si>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</si>
  <si>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</si>
  <si>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</si>
  <si>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</si>
  <si>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</si>
  <si>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</si>
  <si>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</si>
  <si>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</si>
  <si>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</si>
  <si>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</si>
  <si>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</si>
  <si>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</si>
  <si>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</si>
  <si>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</si>
  <si>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</si>
  <si>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</si>
  <si>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</si>
  <si>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</si>
  <si>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</si>
  <si>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</si>
  <si>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</si>
  <si>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</si>
  <si>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</si>
  <si>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</si>
  <si>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</si>
  <si>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</si>
  <si>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</si>
  <si>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</si>
  <si>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</si>
  <si>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</si>
  <si>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</si>
  <si>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</si>
  <si>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</si>
  <si>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</si>
  <si>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</si>
  <si>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</si>
  <si>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</si>
  <si>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</si>
  <si>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</si>
  <si>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</si>
  <si>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</si>
  <si>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</si>
  <si>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</si>
  <si>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</si>
  <si>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</si>
  <si>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</si>
  <si>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</si>
  <si>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</si>
  <si>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</si>
  <si>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</si>
  <si>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</si>
  <si>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</si>
  <si>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</si>
  <si>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</si>
  <si>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</si>
  <si>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</si>
  <si>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</si>
  <si>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</si>
  <si>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</si>
  <si>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</si>
  <si>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</si>
  <si>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</si>
  <si>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</si>
  <si>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</si>
  <si>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</si>
  <si>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</si>
  <si>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</si>
  <si>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</si>
  <si>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</si>
  <si>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</si>
  <si>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</si>
  <si>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</si>
  <si>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</si>
  <si>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</si>
  <si>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</si>
  <si>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</si>
  <si>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</si>
  <si>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</si>
  <si>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</si>
  <si>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</si>
  <si>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</si>
  <si>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</si>
  <si>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</si>
  <si>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</si>
  <si>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</si>
  <si>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</si>
  <si>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</si>
  <si>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</si>
  <si>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</si>
  <si>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</si>
  <si>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</si>
  <si>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</si>
  <si>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</si>
  <si>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</si>
  <si>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</si>
  <si>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</si>
  <si>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</si>
  <si>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</si>
  <si>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</si>
  <si>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</si>
  <si>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</si>
  <si>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</si>
  <si>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</si>
  <si>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</si>
  <si>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</si>
  <si>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</si>
  <si>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</si>
  <si>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</si>
  <si>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</si>
  <si>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</si>
  <si>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</si>
  <si>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</si>
  <si>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</si>
  <si>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</si>
  <si>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</si>
  <si>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</si>
  <si>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</si>
  <si>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</si>
  <si>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</si>
  <si>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</si>
  <si>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</si>
  <si>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</si>
  <si>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</si>
  <si>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</si>
  <si>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</si>
  <si>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</si>
  <si>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</si>
  <si>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</si>
  <si>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</si>
  <si>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</si>
  <si>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</si>
  <si>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</si>
  <si>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</si>
  <si>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</si>
  <si>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</si>
  <si>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</si>
  <si>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</si>
  <si>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</si>
  <si>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</si>
  <si>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</si>
  <si>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</si>
  <si>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</si>
  <si>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</si>
  <si>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</si>
  <si>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</si>
  <si>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</si>
  <si>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</si>
  <si>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</si>
  <si>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</si>
  <si>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</si>
  <si>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</si>
  <si>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</si>
  <si>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</si>
  <si>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</si>
  <si>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</si>
  <si>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</si>
  <si>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</si>
  <si>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</si>
  <si>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</si>
  <si>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</si>
  <si>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</si>
  <si>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</si>
  <si>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</si>
  <si>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</si>
  <si>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</si>
  <si>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</si>
  <si>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</si>
  <si>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</si>
  <si>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</si>
  <si>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</si>
  <si>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</si>
  <si>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</si>
  <si>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</si>
  <si>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</si>
  <si>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</si>
  <si>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</si>
  <si>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</si>
  <si>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</si>
  <si>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</si>
  <si>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</si>
  <si>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</si>
  <si>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</si>
  <si>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</si>
  <si>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</si>
  <si>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</si>
  <si>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</si>
  <si>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</si>
  <si>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</si>
  <si>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</si>
  <si>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</si>
  <si>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</si>
  <si>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</si>
  <si>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</si>
  <si>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</si>
  <si>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</si>
  <si>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</si>
  <si>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</si>
  <si>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</si>
  <si>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</si>
  <si>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</si>
  <si>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</si>
  <si>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</si>
  <si>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</si>
  <si>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</si>
  <si>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</si>
  <si>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</si>
  <si>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</si>
  <si>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</si>
  <si>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</si>
  <si>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</si>
  <si>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</si>
  <si>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</si>
  <si>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</si>
  <si>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</si>
  <si>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</si>
  <si>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</si>
  <si>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</si>
  <si>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</si>
  <si>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</si>
  <si>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</si>
  <si>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</si>
  <si>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</si>
  <si>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</si>
  <si>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</si>
  <si>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</si>
  <si>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</si>
  <si>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</si>
  <si>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</si>
  <si>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</si>
  <si>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</si>
  <si>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</si>
  <si>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</si>
  <si>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</si>
  <si>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</si>
  <si>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</si>
  <si>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</si>
  <si>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</si>
  <si>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</si>
  <si>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</si>
  <si>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</si>
  <si>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</si>
  <si>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</si>
  <si>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</si>
  <si>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</si>
  <si>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</si>
  <si>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</si>
  <si>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</si>
  <si>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</si>
  <si>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</si>
  <si>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</si>
  <si>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</si>
  <si>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</si>
  <si>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</si>
  <si>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</si>
  <si>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</si>
  <si>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</si>
  <si>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</si>
  <si>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</si>
  <si>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</si>
  <si>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</si>
  <si>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</si>
  <si>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</si>
  <si>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</si>
  <si>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</si>
  <si>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</si>
  <si>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</si>
  <si>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</si>
  <si>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</si>
  <si>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</si>
  <si>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</si>
  <si>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</si>
  <si>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</si>
  <si>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</si>
  <si>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</si>
  <si>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</si>
  <si>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</si>
  <si>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</si>
  <si>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</si>
  <si>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</si>
  <si>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</si>
  <si>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</si>
  <si>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</si>
  <si>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</si>
  <si>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</si>
  <si>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</si>
  <si>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</si>
  <si>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</si>
  <si>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</si>
  <si>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</si>
  <si>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</si>
  <si>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</si>
  <si>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</si>
  <si>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</si>
  <si>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</si>
  <si>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</si>
  <si>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</si>
  <si>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</si>
  <si>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</si>
  <si>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</si>
  <si>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</si>
  <si>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</si>
  <si>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</si>
  <si>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</si>
  <si>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</si>
  <si>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</si>
  <si>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</si>
  <si>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</si>
  <si>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</si>
  <si>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</si>
  <si>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</si>
  <si>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</si>
  <si>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</si>
  <si>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</si>
  <si>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</si>
  <si>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</si>
  <si>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</si>
  <si>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</si>
  <si>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</si>
  <si>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</si>
  <si>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</si>
  <si>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</si>
  <si>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</si>
  <si>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</si>
  <si>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</si>
  <si>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</si>
  <si>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</si>
  <si>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</si>
  <si>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</si>
  <si>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</si>
  <si>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</si>
  <si>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</si>
  <si>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</si>
  <si>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</si>
  <si>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</si>
  <si>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</si>
  <si>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</si>
  <si>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</si>
  <si>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</si>
  <si>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</si>
  <si>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</si>
  <si>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</si>
  <si>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</si>
  <si>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</si>
  <si>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</si>
  <si>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</si>
  <si>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</si>
  <si>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</si>
  <si>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</si>
  <si>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</si>
  <si>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</si>
  <si>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</si>
  <si>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</si>
  <si>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</si>
  <si>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</si>
  <si>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</si>
  <si>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</si>
  <si>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</si>
  <si>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</si>
  <si>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</si>
  <si>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</si>
  <si>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</si>
  <si>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</si>
  <si>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</si>
  <si>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</si>
  <si>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</si>
  <si>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</si>
  <si>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</si>
  <si>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</si>
  <si>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</si>
  <si>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</si>
  <si>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</si>
  <si>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</si>
  <si>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</si>
  <si>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</si>
  <si>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</si>
  <si>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</si>
  <si>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</si>
  <si>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</si>
  <si>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</si>
  <si>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</si>
  <si>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</si>
  <si>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</si>
  <si>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</si>
  <si>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</si>
  <si>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</si>
  <si>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</si>
  <si>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</si>
  <si>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</si>
  <si>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</si>
  <si>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</si>
  <si>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</si>
  <si>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</si>
  <si>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</si>
  <si>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</si>
  <si>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</si>
  <si>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</si>
  <si>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</si>
  <si>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</si>
  <si>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</si>
  <si>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</si>
  <si>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</si>
  <si>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</si>
  <si>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</si>
  <si>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</si>
  <si>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</si>
  <si>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</si>
  <si>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</si>
  <si>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</si>
  <si>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</si>
  <si>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</si>
  <si>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</si>
  <si>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</si>
  <si>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</si>
  <si>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</si>
  <si>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</si>
  <si>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</si>
  <si>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</si>
  <si>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</si>
  <si>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</si>
  <si>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</si>
  <si>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</si>
  <si>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</si>
  <si>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</si>
  <si>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</si>
  <si>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</si>
  <si>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</si>
  <si>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</si>
  <si>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</si>
  <si>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</si>
  <si>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</si>
  <si>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</si>
  <si>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</si>
  <si>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</si>
  <si>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</si>
  <si>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</si>
  <si>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</si>
  <si>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</si>
  <si>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</si>
  <si>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</si>
  <si>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</si>
  <si>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</si>
  <si>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</si>
  <si>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</si>
  <si>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</si>
  <si>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</si>
  <si>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</si>
  <si>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</si>
  <si>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</si>
  <si>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</si>
  <si>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</si>
  <si>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</si>
  <si>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</si>
  <si>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</si>
  <si>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</si>
  <si>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</si>
  <si>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</si>
  <si>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</si>
  <si>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</si>
  <si>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</si>
  <si>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</si>
  <si>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</si>
  <si>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</si>
  <si>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</si>
  <si>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</si>
  <si>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</si>
  <si>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</si>
  <si>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</si>
  <si>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</si>
  <si>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</si>
  <si>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</si>
  <si>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</si>
  <si>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</si>
  <si>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</si>
  <si>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</si>
  <si>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</si>
  <si>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</si>
  <si>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</si>
  <si>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</si>
  <si>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</si>
  <si>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</si>
  <si>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</si>
  <si>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</si>
  <si>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</si>
  <si>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</si>
  <si>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</si>
  <si>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</si>
  <si>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</si>
  <si>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</si>
  <si>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</si>
  <si>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</si>
  <si>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</si>
  <si>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</si>
  <si>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</si>
  <si>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</si>
  <si>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</si>
  <si>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</si>
  <si>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</si>
  <si>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</si>
  <si>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</si>
  <si>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</si>
  <si>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</si>
  <si>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</si>
  <si>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</si>
  <si>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</si>
  <si>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</si>
  <si>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</si>
  <si>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</si>
  <si>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</si>
  <si>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</si>
  <si>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</si>
  <si>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</si>
  <si>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</si>
  <si>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</si>
  <si>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</si>
  <si>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</si>
  <si>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</si>
  <si>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</si>
  <si>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</si>
  <si>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</si>
  <si>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</si>
  <si>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</si>
  <si>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</si>
  <si>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</si>
  <si>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</si>
  <si>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</si>
  <si>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</si>
  <si>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</si>
  <si>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</si>
  <si>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</si>
  <si>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</si>
  <si>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</si>
  <si>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</si>
  <si>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</si>
  <si>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</si>
  <si>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</si>
  <si>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</si>
  <si>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</si>
  <si>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</si>
  <si>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</si>
  <si>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</si>
  <si>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</si>
  <si>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</si>
  <si>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</si>
  <si>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</si>
  <si>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</si>
  <si>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</si>
  <si>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</si>
  <si>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</si>
  <si>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</si>
  <si>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</si>
  <si>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</si>
  <si>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</si>
  <si>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</si>
  <si>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</si>
  <si>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</si>
  <si>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</si>
  <si>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</si>
  <si>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</si>
  <si>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</si>
  <si>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</si>
  <si>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</si>
  <si>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</si>
  <si>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</si>
  <si>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</si>
  <si>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</si>
  <si>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</si>
  <si>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</si>
  <si>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</si>
  <si>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</si>
  <si>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</si>
  <si>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</si>
  <si>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</si>
  <si>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</si>
  <si>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</si>
  <si>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</si>
  <si>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</si>
  <si>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</si>
  <si>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</si>
  <si>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</si>
  <si>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</si>
  <si>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</si>
  <si>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</si>
  <si>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</si>
  <si>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</si>
  <si>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</si>
  <si>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</si>
  <si>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</si>
  <si>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</si>
  <si>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</si>
  <si>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</si>
  <si>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</si>
  <si>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</si>
  <si>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</si>
  <si>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</si>
  <si>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</si>
  <si>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</si>
  <si>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</si>
  <si>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</si>
  <si>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</si>
  <si>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</si>
  <si>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</si>
  <si>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</si>
  <si>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</si>
  <si>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</si>
  <si>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</si>
  <si>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</si>
  <si>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</si>
  <si>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</si>
  <si>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</si>
  <si>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</si>
  <si>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</si>
  <si>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</si>
  <si>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</si>
  <si>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</si>
  <si>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</si>
  <si>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</si>
  <si>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</si>
  <si>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</si>
  <si>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</si>
  <si>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</si>
  <si>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</si>
  <si>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</si>
  <si>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</si>
  <si>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</si>
  <si>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</si>
  <si>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</si>
  <si>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</si>
  <si>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</si>
  <si>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</si>
  <si>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</si>
  <si>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</si>
  <si>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</si>
  <si>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</si>
  <si>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</si>
  <si>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</si>
  <si>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</si>
  <si>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</si>
  <si>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</si>
  <si>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</si>
  <si>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</si>
  <si>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</si>
  <si>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</si>
  <si>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</si>
  <si>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</si>
  <si>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</si>
  <si>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</si>
  <si>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</si>
  <si>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</si>
  <si>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</si>
  <si>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</si>
  <si>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</si>
  <si>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</si>
  <si>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</si>
  <si>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</si>
  <si>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</si>
  <si>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</si>
  <si>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</si>
  <si>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</si>
  <si>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</si>
  <si>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</si>
  <si>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</si>
  <si>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</si>
  <si>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</si>
  <si>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</si>
  <si>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</si>
  <si>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</si>
  <si>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</si>
  <si>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</si>
  <si>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</si>
  <si>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</si>
  <si>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</si>
  <si>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</si>
  <si>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</si>
  <si>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</si>
  <si>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</si>
  <si>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</si>
  <si>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</si>
  <si>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</si>
  <si>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</si>
  <si>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</si>
  <si>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</si>
  <si>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</si>
  <si>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</si>
  <si>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</si>
  <si>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</si>
  <si>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</si>
  <si>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</si>
  <si>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</si>
  <si>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</si>
  <si>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</si>
  <si>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</si>
  <si>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</si>
  <si>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</si>
  <si>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</si>
  <si>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</si>
  <si>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</si>
  <si>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</si>
  <si>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</si>
  <si>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</si>
  <si>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</si>
  <si>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</si>
  <si>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</si>
  <si>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</si>
  <si>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</si>
  <si>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</si>
  <si>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</si>
  <si>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</si>
  <si>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</si>
  <si>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</si>
  <si>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</si>
  <si>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</si>
  <si>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</si>
  <si>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</si>
  <si>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</si>
  <si>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</si>
  <si>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</si>
  <si>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</si>
  <si>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</si>
  <si>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</si>
  <si>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</si>
  <si>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</si>
  <si>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</si>
  <si>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</si>
  <si>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</si>
  <si>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</si>
  <si>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</si>
  <si>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</si>
  <si>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</si>
  <si>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</si>
  <si>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</si>
  <si>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</si>
  <si>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</si>
  <si>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</si>
  <si>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</si>
  <si>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</si>
  <si>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</si>
  <si>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</si>
  <si>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</si>
  <si>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</si>
  <si>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</si>
  <si>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</si>
  <si>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</si>
  <si>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</si>
  <si>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</si>
  <si>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</si>
  <si>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</si>
  <si>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</si>
  <si>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</si>
  <si>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</si>
  <si>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</si>
  <si>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</si>
  <si>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</si>
  <si>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</si>
  <si>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</si>
  <si>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</si>
  <si>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</si>
  <si>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</si>
  <si>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</si>
  <si>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</si>
  <si>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</si>
  <si>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</si>
  <si>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</si>
  <si>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</si>
  <si>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</si>
  <si>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</si>
  <si>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</si>
  <si>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</si>
  <si>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</si>
  <si>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</si>
  <si>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</si>
  <si>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</si>
  <si>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</si>
  <si>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</si>
  <si>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</si>
  <si>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</si>
  <si>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</si>
  <si>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</si>
  <si>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</si>
  <si>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</si>
  <si>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</si>
  <si>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</si>
  <si>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</si>
  <si>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</si>
  <si>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</si>
  <si>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</si>
  <si>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</si>
  <si>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</si>
  <si>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</si>
  <si>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</si>
  <si>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</si>
  <si>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</si>
  <si>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</si>
  <si>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</si>
  <si>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</si>
  <si>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</si>
  <si>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</si>
  <si>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</si>
  <si>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</si>
  <si>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</si>
  <si>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</si>
  <si>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</si>
  <si>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</si>
  <si>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</si>
  <si>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</si>
  <si>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</si>
  <si>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</si>
  <si>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</si>
  <si>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</si>
  <si>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</si>
  <si>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</si>
  <si>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</si>
  <si>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</si>
  <si>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</si>
  <si>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</si>
  <si>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</si>
  <si>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</si>
  <si>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</si>
  <si>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</si>
  <si>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</si>
  <si>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</si>
  <si>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</si>
  <si>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</si>
  <si>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</si>
  <si>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</si>
  <si>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</si>
  <si>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</si>
  <si>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</si>
  <si>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</si>
  <si>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</si>
  <si>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</si>
  <si>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</si>
  <si>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</si>
  <si>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</si>
  <si>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</si>
  <si>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</si>
  <si>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</si>
  <si>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</si>
  <si>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</si>
  <si>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</si>
  <si>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</si>
  <si>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</si>
  <si>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</si>
  <si>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</si>
  <si>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</si>
  <si>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</si>
  <si>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</si>
  <si>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</si>
  <si>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</si>
  <si>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</si>
  <si>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</si>
  <si>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</si>
  <si>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</si>
  <si>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</si>
  <si>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</si>
  <si>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</si>
  <si>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</si>
  <si>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</si>
  <si>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</si>
  <si>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</si>
  <si>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</si>
  <si>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</si>
  <si>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</si>
  <si>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</si>
  <si>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</si>
  <si>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</si>
  <si>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</si>
  <si>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</si>
  <si>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</si>
  <si>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</si>
  <si>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</si>
  <si>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</si>
  <si>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</si>
  <si>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</si>
  <si>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</si>
  <si>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</si>
  <si>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</si>
  <si>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</si>
  <si>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</si>
  <si>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</si>
  <si>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</si>
  <si>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</si>
  <si>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</si>
  <si>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</si>
  <si>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</si>
  <si>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</si>
  <si>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</si>
  <si>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</si>
  <si>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</si>
  <si>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</si>
  <si>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</si>
  <si>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</si>
  <si>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</si>
  <si>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</si>
  <si>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</si>
  <si>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</si>
  <si>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</si>
  <si>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</si>
  <si>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</si>
  <si>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</si>
  <si>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</si>
  <si>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</si>
  <si>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</si>
  <si>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</si>
  <si>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</si>
  <si>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</si>
  <si>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</si>
  <si>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</si>
  <si>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</si>
  <si>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</si>
  <si>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</si>
  <si>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</si>
  <si>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</si>
  <si>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</si>
  <si>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</si>
  <si>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</si>
  <si>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</si>
  <si>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</si>
  <si>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</si>
  <si>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</si>
  <si>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</si>
  <si>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</si>
  <si>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</si>
  <si>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</si>
  <si>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</si>
  <si>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</si>
  <si>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</si>
  <si>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</si>
  <si>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</si>
  <si>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</si>
  <si>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</si>
  <si>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</si>
  <si>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</si>
  <si>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</si>
  <si>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</si>
  <si>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</si>
  <si>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</si>
  <si>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</si>
  <si>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</si>
  <si>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</si>
  <si>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</si>
  <si>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</si>
  <si>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</si>
  <si>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</si>
  <si>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</si>
  <si>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</si>
  <si>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</si>
  <si>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</si>
  <si>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</si>
  <si>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</si>
  <si>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</si>
  <si>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</si>
  <si>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</si>
  <si>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</si>
  <si>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</si>
  <si>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</si>
  <si>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</si>
  <si>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</si>
  <si>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</si>
  <si>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</si>
  <si>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</si>
  <si>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</si>
  <si>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</si>
  <si>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</si>
  <si>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</si>
  <si>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</si>
  <si>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</si>
  <si>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</si>
  <si>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</si>
  <si>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</si>
  <si>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</si>
  <si>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</si>
  <si>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</si>
  <si>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</si>
  <si>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</si>
  <si>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</si>
  <si>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</si>
  <si>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</si>
  <si>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</si>
  <si>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</si>
  <si>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</si>
  <si>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</si>
  <si>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</si>
  <si>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</si>
  <si>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</si>
  <si>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</si>
  <si>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</si>
  <si>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</si>
  <si>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</si>
  <si>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</si>
  <si>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</si>
  <si>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</si>
  <si>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</si>
  <si>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</si>
  <si>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</si>
  <si>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</si>
  <si>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</si>
  <si>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</si>
  <si>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</si>
  <si>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</si>
  <si>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</si>
  <si>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</si>
  <si>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</si>
  <si>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</si>
  <si>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</si>
  <si>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</si>
  <si>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</si>
  <si>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</si>
  <si>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</si>
  <si>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</si>
  <si>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</si>
  <si>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</si>
  <si>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</si>
  <si>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</si>
  <si>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</si>
  <si>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</si>
  <si>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</si>
  <si>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</si>
  <si>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</si>
  <si>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</si>
  <si>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</si>
  <si>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</si>
  <si>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</si>
  <si>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</si>
  <si>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</si>
  <si>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</si>
  <si>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</si>
  <si>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</si>
  <si>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</si>
  <si>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</si>
  <si>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</si>
  <si>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</si>
  <si>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</si>
  <si>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</si>
  <si>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</si>
  <si>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</si>
  <si>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</si>
  <si>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</si>
  <si>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</si>
  <si>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</si>
  <si>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</si>
  <si>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</si>
  <si>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</si>
  <si>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</si>
  <si>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</si>
  <si>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</si>
  <si>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</si>
  <si>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</si>
  <si>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</si>
  <si>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</si>
  <si>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</si>
  <si>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</si>
  <si>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</si>
  <si>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</si>
  <si>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</si>
  <si>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</si>
  <si>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</si>
  <si>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</si>
  <si>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</si>
  <si>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</si>
  <si>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</si>
  <si>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</si>
  <si>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</si>
  <si>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</si>
  <si>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</si>
  <si>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</si>
  <si>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</si>
  <si>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</si>
  <si>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</si>
  <si>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</si>
  <si>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</si>
  <si>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</si>
  <si>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</si>
  <si>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</si>
  <si>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</si>
  <si>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</si>
  <si>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</si>
  <si>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</si>
  <si>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</si>
  <si>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</si>
  <si>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</si>
  <si>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</si>
  <si>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</si>
  <si>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</si>
  <si>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</si>
  <si>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</si>
  <si>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</si>
  <si>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</si>
  <si>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</si>
  <si>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</si>
  <si>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</si>
  <si>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</si>
  <si>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</si>
  <si>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</si>
  <si>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</si>
  <si>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</si>
  <si>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</si>
  <si>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</si>
  <si>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</si>
  <si>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</si>
  <si>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</si>
  <si>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</si>
  <si>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</si>
  <si>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</si>
  <si>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</si>
  <si>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</si>
  <si>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</si>
  <si>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</si>
  <si>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</si>
  <si>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</si>
  <si>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</si>
  <si>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</si>
  <si>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</si>
  <si>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</si>
  <si>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</si>
  <si>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</si>
  <si>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</si>
  <si>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</si>
  <si>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</si>
  <si>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</si>
  <si>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</si>
  <si>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</si>
  <si>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</si>
  <si>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</si>
  <si>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</si>
  <si>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</si>
  <si>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</si>
  <si>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</si>
  <si>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</si>
  <si>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</si>
  <si>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</si>
  <si>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</si>
  <si>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</si>
  <si>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</si>
  <si>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</si>
  <si>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</si>
  <si>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</si>
  <si>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</si>
  <si>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</si>
  <si>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</si>
  <si>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</si>
  <si>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</si>
  <si>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</si>
  <si>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</si>
  <si>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</si>
  <si>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</si>
  <si>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</si>
  <si>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</si>
  <si>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</si>
  <si>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</si>
  <si>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</si>
  <si>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</si>
  <si>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</si>
  <si>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</si>
  <si>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</si>
  <si>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</si>
  <si>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</si>
  <si>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</si>
  <si>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</si>
  <si>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</si>
  <si>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</si>
  <si>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</si>
  <si>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</si>
  <si>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</si>
  <si>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</si>
  <si>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</si>
  <si>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</si>
  <si>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</si>
  <si>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</si>
  <si>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</si>
  <si>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</si>
  <si>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</si>
  <si>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</si>
  <si>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</si>
  <si>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</si>
  <si>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</si>
  <si>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</si>
  <si>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</si>
  <si>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</si>
  <si>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</si>
  <si>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</si>
  <si>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</si>
  <si>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</si>
  <si>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</si>
  <si>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</si>
  <si>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</si>
  <si>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</si>
  <si>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</si>
  <si>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</si>
  <si>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</si>
  <si>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</si>
  <si>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</si>
  <si>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</si>
  <si>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</si>
  <si>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</si>
  <si>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</si>
  <si>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</si>
  <si>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</si>
  <si>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</si>
  <si>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</si>
  <si>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</si>
  <si>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</si>
  <si>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</si>
  <si>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</si>
  <si>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</si>
  <si>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</si>
  <si>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</si>
  <si>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</si>
  <si>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</si>
  <si>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</si>
  <si>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</si>
  <si>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</si>
  <si>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</si>
  <si>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</si>
  <si>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</si>
  <si>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</si>
  <si>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</si>
  <si>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</si>
  <si>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</si>
  <si>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</si>
  <si>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</si>
  <si>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</si>
  <si>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</si>
  <si>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</si>
  <si>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</si>
  <si>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</si>
  <si>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</si>
  <si>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</si>
  <si>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</si>
  <si>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</si>
  <si>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</si>
  <si>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</si>
  <si>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</si>
  <si>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</si>
  <si>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</si>
  <si>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</si>
  <si>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</si>
  <si>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</si>
  <si>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</si>
  <si>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</si>
  <si>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</si>
  <si>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</si>
  <si>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</si>
  <si>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</si>
  <si>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</si>
  <si>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</si>
  <si>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</si>
  <si>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</si>
  <si>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</si>
  <si>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</si>
  <si>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</si>
  <si>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</si>
  <si>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</si>
  <si>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</si>
  <si>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</si>
  <si>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</si>
  <si>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</si>
  <si>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</si>
  <si>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</si>
  <si>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</si>
  <si>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</si>
  <si>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</si>
  <si>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</si>
  <si>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</si>
  <si>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</si>
  <si>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</si>
  <si>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</si>
  <si>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</si>
  <si>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</si>
  <si>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</si>
  <si>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</si>
  <si>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</si>
  <si>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</si>
  <si>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</si>
  <si>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</si>
  <si>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</si>
  <si>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</si>
  <si>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</si>
  <si>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</si>
  <si>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</si>
  <si>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</si>
  <si>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</si>
  <si>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</si>
  <si>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</si>
  <si>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</si>
  <si>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</si>
  <si>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</si>
  <si>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</si>
  <si>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</si>
  <si>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</si>
  <si>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</si>
  <si>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</si>
  <si>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</si>
  <si>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</si>
  <si>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</si>
  <si>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</si>
  <si>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</si>
  <si>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</si>
  <si>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</si>
  <si>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</si>
  <si>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</si>
  <si>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</si>
  <si>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</si>
  <si>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</si>
  <si>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</si>
  <si>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</si>
  <si>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</si>
  <si>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</si>
  <si>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</si>
  <si>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</si>
  <si>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</si>
  <si>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</si>
  <si>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</si>
  <si>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</si>
  <si>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</si>
  <si>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</si>
  <si>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</si>
  <si>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</si>
  <si>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</si>
  <si>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</si>
  <si>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</si>
  <si>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</si>
  <si>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</si>
  <si>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</si>
  <si>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</si>
  <si>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</si>
  <si>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</si>
  <si>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</si>
  <si>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</si>
  <si>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</si>
  <si>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</si>
  <si>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</si>
  <si>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</si>
  <si>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</si>
  <si>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</si>
  <si>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</si>
  <si>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</si>
  <si>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</si>
  <si>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</si>
  <si>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</si>
  <si>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</si>
  <si>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</si>
  <si>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</si>
  <si>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</si>
  <si>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</si>
  <si>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</si>
  <si>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</si>
  <si>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</si>
  <si>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</si>
  <si>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</si>
  <si>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</si>
  <si>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</si>
  <si>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</si>
  <si>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</si>
  <si>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</si>
  <si>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</si>
  <si>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</si>
  <si>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</si>
  <si>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</si>
  <si>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</si>
  <si>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</si>
  <si>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</si>
  <si>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</si>
  <si>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</si>
  <si>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</si>
  <si>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</si>
  <si>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</si>
  <si>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</si>
  <si>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</si>
  <si>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</si>
  <si>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</si>
  <si>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</si>
  <si>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</si>
  <si>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</si>
  <si>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</si>
  <si>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</si>
  <si>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</si>
  <si>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</si>
  <si>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</si>
  <si>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</si>
  <si>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</si>
  <si>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</si>
  <si>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</si>
  <si>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</si>
  <si>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</si>
  <si>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</si>
  <si>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</si>
  <si>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</si>
  <si>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</si>
  <si>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</si>
  <si>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</si>
  <si>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</si>
  <si>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</si>
  <si>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</si>
  <si>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</si>
  <si>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</si>
  <si>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</si>
  <si>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</si>
  <si>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</si>
  <si>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</si>
  <si>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</si>
  <si>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</si>
  <si>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</si>
  <si>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</si>
  <si>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</si>
  <si>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</si>
  <si>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</si>
  <si>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</si>
  <si>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</si>
  <si>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</si>
  <si>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</si>
  <si>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</si>
  <si>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</si>
  <si>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</si>
  <si>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</si>
  <si>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</si>
  <si>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</si>
  <si>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</si>
  <si>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</si>
  <si>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</si>
  <si>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</si>
  <si>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</si>
  <si>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</si>
  <si>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</si>
  <si>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</si>
  <si>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</si>
  <si>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</si>
  <si>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</si>
  <si>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</si>
  <si>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</si>
  <si>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</si>
  <si>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</si>
  <si>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</si>
  <si>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</si>
  <si>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</si>
  <si>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</si>
  <si>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</si>
  <si>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</si>
  <si>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</si>
  <si>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</si>
  <si>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</si>
  <si>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</si>
  <si>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</si>
  <si>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</si>
  <si>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</si>
  <si>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</si>
  <si>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</si>
  <si>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</si>
  <si>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</si>
  <si>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</si>
  <si>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</si>
  <si>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</si>
  <si>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</si>
  <si>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</si>
  <si>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</si>
  <si>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</si>
  <si>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</si>
  <si>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</si>
  <si>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</si>
  <si>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</si>
  <si>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</si>
  <si>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</si>
  <si>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</si>
  <si>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</si>
  <si>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</si>
  <si>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</si>
  <si>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</si>
  <si>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</si>
  <si>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</si>
  <si>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</si>
  <si>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</si>
  <si>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</si>
  <si>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</si>
  <si>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</si>
  <si>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</si>
  <si>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</si>
  <si>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</si>
  <si>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</si>
  <si>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</si>
  <si>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</si>
  <si>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</si>
  <si>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</si>
  <si>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</si>
  <si>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</si>
  <si>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</si>
  <si>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</si>
  <si>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</si>
  <si>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</si>
  <si>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</si>
  <si>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</si>
  <si>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</si>
  <si>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</si>
  <si>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</si>
  <si>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</si>
  <si>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</si>
  <si>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</si>
  <si>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</si>
  <si>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</si>
  <si>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</si>
  <si>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</si>
  <si>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</si>
  <si>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</si>
  <si>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</si>
  <si>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</si>
  <si>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</si>
  <si>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</si>
  <si>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</si>
  <si>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</si>
  <si>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</si>
  <si>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</si>
  <si>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</si>
  <si>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</si>
  <si>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</si>
  <si>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</si>
  <si>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</si>
  <si>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</si>
  <si>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</si>
  <si>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</si>
  <si>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</si>
  <si>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</si>
  <si>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</si>
  <si>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</si>
  <si>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</si>
  <si>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</si>
  <si>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</si>
  <si>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</si>
  <si>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</si>
  <si>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</si>
  <si>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</si>
  <si>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</si>
  <si>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</si>
  <si>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</si>
  <si>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</si>
  <si>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</si>
  <si>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</si>
  <si>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</si>
  <si>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</si>
  <si>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</si>
  <si>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</si>
  <si>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</si>
  <si>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</si>
  <si>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</si>
  <si>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</si>
  <si>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</si>
  <si>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</si>
  <si>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</si>
  <si>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</si>
  <si>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</si>
  <si>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</si>
  <si>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</si>
  <si>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</si>
  <si>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</si>
  <si>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</si>
  <si>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</si>
  <si>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</si>
  <si>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</si>
  <si>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</si>
  <si>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</si>
  <si>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</si>
  <si>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</si>
  <si>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</si>
  <si>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</si>
  <si>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</si>
  <si>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</si>
  <si>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</si>
  <si>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</si>
  <si>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</si>
  <si>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</si>
  <si>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</si>
  <si>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</si>
  <si>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</si>
  <si>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</si>
  <si>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</si>
  <si>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</si>
  <si>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</si>
  <si>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</si>
  <si>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</si>
  <si>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</si>
  <si>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</si>
  <si>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</si>
  <si>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</si>
  <si>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</si>
  <si>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</si>
  <si>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</si>
  <si>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</si>
  <si>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</si>
  <si>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</si>
  <si>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</si>
  <si>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</si>
  <si>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</si>
  <si>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</si>
  <si>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</si>
  <si>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</si>
  <si>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</si>
  <si>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</si>
  <si>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</si>
  <si>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</si>
  <si>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</si>
  <si>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</si>
  <si>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</si>
  <si>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</si>
  <si>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</si>
  <si>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</si>
  <si>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</si>
  <si>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</si>
  <si>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</si>
  <si>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</si>
  <si>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</si>
  <si>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</si>
  <si>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</si>
  <si>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</si>
  <si>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</si>
  <si>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</si>
  <si>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</si>
  <si>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</si>
  <si>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</si>
  <si>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</si>
  <si>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</si>
  <si>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</si>
  <si>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</si>
  <si>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</si>
  <si>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</si>
  <si>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</si>
  <si>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</si>
  <si>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</si>
  <si>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</si>
  <si>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</si>
  <si>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</si>
  <si>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</si>
  <si>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</si>
  <si>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</si>
  <si>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</si>
  <si>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</si>
  <si>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</si>
  <si>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</si>
  <si>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</si>
  <si>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</si>
  <si>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</si>
  <si>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</si>
  <si>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</si>
  <si>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</si>
  <si>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</si>
  <si>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</si>
  <si>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</si>
  <si>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</si>
  <si>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</si>
  <si>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</si>
  <si>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</si>
  <si>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</si>
  <si>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</si>
  <si>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</si>
  <si>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</si>
  <si>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</si>
  <si>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</si>
  <si>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</si>
  <si>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</si>
  <si>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</si>
  <si>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</si>
  <si>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</si>
  <si>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</si>
  <si>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</si>
  <si>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</si>
  <si>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</si>
  <si>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</si>
  <si>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</si>
  <si>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</si>
  <si>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</si>
  <si>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</si>
  <si>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</si>
  <si>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</si>
  <si>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</si>
  <si>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</si>
  <si>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</si>
  <si>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</si>
  <si>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</si>
  <si>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</si>
  <si>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</si>
  <si>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</si>
  <si>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</si>
  <si>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</si>
  <si>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</si>
  <si>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</si>
  <si>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</si>
  <si>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</si>
  <si>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</si>
  <si>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</si>
  <si>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</si>
  <si>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</si>
  <si>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</si>
  <si>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</si>
  <si>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</si>
  <si>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</si>
  <si>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</si>
  <si>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</si>
  <si>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</si>
  <si>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</si>
  <si>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</si>
  <si>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</si>
  <si>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</si>
  <si>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</si>
  <si>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</si>
  <si>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</si>
  <si>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</si>
  <si>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</si>
  <si>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</si>
  <si>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</si>
  <si>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</si>
  <si>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</si>
  <si>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</si>
  <si>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</si>
  <si>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</si>
  <si>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</si>
  <si>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</si>
  <si>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</si>
  <si>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</si>
  <si>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</si>
  <si>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</si>
  <si>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</si>
  <si>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</si>
  <si>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</si>
  <si>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</si>
  <si>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</si>
  <si>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</si>
  <si>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</si>
  <si>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</si>
  <si>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</si>
  <si>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</si>
  <si>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</si>
  <si>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</si>
  <si>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</si>
  <si>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</si>
  <si>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</si>
  <si>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</si>
  <si>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</si>
  <si>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</si>
  <si>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</si>
  <si>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</si>
  <si>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</si>
  <si>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</si>
  <si>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</si>
  <si>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</si>
  <si>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</si>
  <si>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</si>
  <si>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</si>
  <si>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</si>
  <si>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</si>
  <si>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</si>
  <si>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</si>
  <si>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</si>
  <si>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</si>
  <si>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</si>
  <si>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</si>
  <si>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</si>
  <si>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</si>
  <si>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</si>
  <si>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</si>
  <si>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</si>
  <si>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</si>
  <si>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</si>
  <si>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</si>
  <si>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</si>
  <si>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</si>
  <si>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</si>
  <si>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</si>
  <si>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</si>
  <si>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</si>
  <si>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</si>
  <si>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</si>
  <si>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</si>
  <si>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</si>
  <si>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</si>
  <si>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</si>
  <si>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</si>
  <si>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</si>
  <si>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</si>
  <si>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</si>
  <si>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</si>
  <si>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</si>
  <si>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</si>
  <si>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</si>
  <si>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</si>
  <si>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</si>
  <si>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</si>
  <si>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</si>
  <si>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</si>
  <si>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</si>
  <si>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</si>
  <si>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</si>
  <si>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</si>
  <si>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</si>
  <si>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</si>
  <si>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</si>
  <si>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</si>
  <si>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</si>
  <si>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</si>
  <si>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</si>
  <si>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</si>
  <si>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</si>
  <si>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</si>
  <si>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</si>
  <si>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</si>
  <si>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</si>
  <si>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</si>
  <si>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</si>
  <si>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</si>
  <si>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</si>
  <si>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</si>
  <si>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</si>
  <si>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</si>
  <si>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</si>
  <si>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</si>
  <si>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</si>
  <si>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</si>
  <si>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</si>
  <si>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</si>
  <si>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</si>
  <si>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</si>
  <si>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</si>
  <si>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</si>
  <si>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</si>
  <si>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</si>
  <si>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</si>
  <si>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</si>
  <si>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</si>
  <si>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</si>
  <si>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</si>
  <si>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</si>
  <si>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</si>
  <si>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</si>
  <si>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</si>
  <si>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</si>
  <si>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</si>
  <si>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</si>
  <si>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</si>
  <si>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</si>
  <si>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</si>
  <si>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</si>
  <si>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</si>
  <si>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</si>
  <si>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</si>
  <si>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</si>
  <si>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</si>
  <si>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</si>
  <si>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</si>
  <si>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</si>
  <si>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</si>
  <si>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</si>
  <si>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</si>
  <si>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</si>
  <si>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</si>
  <si>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</si>
  <si>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</si>
  <si>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</si>
  <si>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</si>
  <si>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</si>
  <si>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</si>
  <si>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</si>
  <si>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</si>
  <si>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</si>
  <si>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</si>
  <si>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</si>
  <si>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</si>
  <si>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</si>
  <si>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</si>
  <si>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</si>
  <si>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</si>
  <si>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</si>
  <si>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</si>
  <si>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</si>
  <si>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</si>
  <si>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</si>
  <si>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</si>
  <si>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</si>
  <si>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</si>
  <si>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</si>
  <si>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</si>
  <si>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</si>
  <si>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</si>
  <si>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</si>
  <si>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</si>
  <si>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</si>
  <si>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</si>
  <si>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</si>
  <si>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</si>
  <si>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</si>
  <si>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</si>
  <si>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</si>
  <si>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</si>
  <si>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</si>
  <si>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</si>
  <si>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</si>
  <si>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</si>
  <si>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</si>
  <si>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</si>
  <si>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</si>
  <si>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</si>
  <si>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</si>
  <si>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</si>
  <si>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</si>
  <si>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</si>
  <si>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</si>
  <si>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</si>
  <si>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</si>
  <si>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</si>
  <si>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</si>
  <si>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</si>
  <si>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</si>
  <si>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</si>
  <si>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</si>
  <si>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</si>
  <si>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</si>
  <si>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</si>
  <si>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</si>
  <si>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</si>
  <si>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</si>
  <si>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</si>
  <si>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</si>
  <si>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</si>
  <si>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</si>
  <si>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</si>
  <si>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</si>
  <si>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</si>
  <si>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</si>
  <si>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</si>
  <si>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</si>
  <si>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</si>
  <si>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</si>
  <si>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</si>
  <si>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</si>
  <si>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</si>
  <si>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</si>
  <si>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</si>
  <si>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</si>
  <si>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</si>
  <si>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</si>
  <si>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</si>
  <si>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</si>
  <si>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</si>
  <si>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</si>
  <si>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</si>
  <si>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</si>
  <si>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</si>
  <si>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</si>
  <si>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</si>
  <si>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</si>
  <si>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</si>
  <si>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</si>
  <si>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</si>
  <si>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</si>
  <si>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</si>
  <si>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</si>
  <si>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</si>
  <si>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</si>
  <si>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</si>
  <si>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</si>
  <si>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</si>
  <si>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</si>
  <si>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</si>
  <si>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</si>
  <si>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</si>
  <si>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</si>
  <si>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</si>
  <si>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</si>
  <si>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</si>
  <si>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</si>
  <si>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</si>
  <si>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</si>
  <si>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</si>
  <si>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</si>
  <si>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</si>
  <si>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</si>
  <si>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</si>
  <si>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</si>
  <si>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</si>
  <si>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</si>
  <si>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</si>
  <si>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</si>
  <si>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</si>
  <si>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</si>
  <si>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</si>
  <si>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</si>
  <si>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</si>
  <si>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</si>
  <si>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</si>
  <si>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</si>
  <si>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</si>
  <si>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</si>
  <si>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</si>
  <si>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</si>
  <si>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</si>
  <si>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</si>
  <si>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</si>
  <si>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</si>
  <si>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</si>
  <si>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</si>
  <si>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</si>
  <si>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</si>
  <si>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</si>
  <si>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</si>
  <si>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</si>
  <si>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</si>
  <si>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</si>
  <si>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</si>
  <si>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</si>
  <si>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</si>
  <si>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</si>
  <si>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</si>
  <si>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</si>
  <si>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</si>
  <si>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</si>
  <si>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</si>
  <si>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</si>
  <si>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</si>
  <si>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</si>
  <si>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</si>
  <si>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</si>
  <si>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</si>
  <si>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</si>
  <si>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</si>
  <si>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</si>
  <si>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</si>
  <si>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</si>
  <si>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</si>
  <si>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</si>
  <si>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</si>
  <si>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</si>
  <si>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</si>
  <si>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</si>
  <si>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</si>
  <si>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</si>
  <si>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</si>
  <si>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</si>
  <si>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</si>
  <si>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</si>
  <si>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</si>
  <si>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</si>
  <si>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</si>
  <si>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</si>
  <si>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</si>
  <si>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</si>
  <si>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</si>
  <si>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</si>
  <si>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</si>
  <si>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</si>
  <si>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</si>
  <si>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</si>
  <si>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</si>
  <si>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</si>
  <si>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</si>
  <si>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</si>
  <si>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</si>
  <si>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</si>
  <si>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</si>
  <si>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</si>
  <si>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</si>
  <si>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</si>
  <si>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</si>
  <si>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</si>
  <si>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</si>
  <si>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</si>
  <si>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</si>
  <si>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</si>
  <si>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</si>
  <si>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</si>
  <si>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</si>
  <si>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</si>
  <si>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</si>
  <si>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</si>
  <si>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</si>
  <si>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</si>
  <si>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</si>
  <si>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</si>
  <si>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</si>
  <si>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</si>
  <si>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</si>
  <si>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</si>
  <si>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</si>
  <si>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</si>
  <si>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</si>
  <si>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</si>
  <si>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</si>
  <si>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</si>
  <si>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</si>
  <si>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</si>
  <si>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</si>
  <si>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</si>
  <si>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</si>
  <si>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</si>
  <si>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</si>
  <si>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</si>
  <si>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</si>
  <si>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</si>
  <si>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</si>
  <si>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</si>
  <si>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</si>
  <si>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</si>
  <si>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</si>
  <si>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</si>
  <si>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</si>
  <si>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</si>
  <si>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</si>
  <si>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</si>
  <si>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</si>
  <si>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</si>
  <si>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</si>
  <si>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</si>
  <si>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</si>
  <si>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</si>
  <si>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</si>
  <si>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</si>
  <si>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</si>
  <si>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</si>
  <si>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</si>
  <si>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</si>
  <si>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</si>
  <si>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</si>
  <si>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</si>
  <si>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</si>
  <si>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</si>
  <si>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</si>
  <si>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</si>
  <si>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</si>
  <si>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</si>
  <si>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</si>
  <si>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</si>
  <si>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</si>
  <si>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</si>
  <si>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</si>
  <si>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</si>
  <si>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</si>
  <si>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</si>
  <si>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</si>
  <si>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</si>
  <si>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</si>
  <si>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</si>
  <si>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</si>
  <si>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</si>
  <si>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</si>
  <si>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</si>
  <si>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</si>
  <si>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</si>
  <si>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</si>
  <si>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</si>
  <si>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</si>
  <si>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</si>
  <si>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</si>
  <si>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</si>
  <si>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</si>
  <si>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</si>
  <si>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</si>
  <si>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</si>
  <si>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</si>
  <si>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</si>
  <si>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</si>
  <si>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</si>
  <si>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</si>
  <si>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</si>
  <si>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</si>
  <si>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</si>
  <si>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</si>
  <si>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</si>
  <si>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</si>
  <si>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</si>
  <si>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</si>
  <si>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</si>
  <si>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</si>
  <si>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</si>
  <si>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</si>
  <si>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</si>
  <si>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</si>
  <si>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</si>
  <si>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</si>
  <si>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</si>
  <si>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</si>
  <si>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</si>
  <si>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</si>
  <si>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</si>
  <si>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</si>
  <si>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</si>
  <si>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</si>
  <si>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</si>
  <si>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</si>
  <si>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</si>
  <si>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</si>
  <si>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</si>
  <si>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</si>
  <si>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</si>
  <si>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</si>
  <si>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</si>
  <si>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</si>
  <si>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</si>
  <si>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</si>
  <si>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</si>
  <si>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</si>
  <si>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</si>
  <si>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</si>
  <si>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</si>
  <si>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</si>
  <si>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</si>
  <si>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</si>
  <si>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</si>
  <si>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</si>
  <si>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</si>
  <si>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</si>
  <si>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</si>
  <si>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</si>
  <si>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</si>
  <si>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</si>
  <si>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</si>
  <si>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</si>
  <si>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</si>
  <si>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</si>
  <si>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</si>
  <si>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</si>
  <si>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</si>
  <si>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</si>
  <si>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</si>
  <si>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</si>
  <si>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</si>
  <si>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</si>
  <si>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</si>
  <si>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</si>
  <si>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</si>
  <si>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</si>
  <si>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</si>
  <si>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</si>
  <si>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</si>
  <si>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</si>
  <si>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</si>
  <si>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</si>
  <si>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</si>
  <si>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</si>
  <si>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</si>
  <si>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</si>
  <si>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</si>
  <si>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</si>
  <si>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</si>
  <si>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</si>
  <si>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</si>
  <si>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</si>
  <si>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</si>
  <si>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</si>
  <si>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</si>
  <si>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</si>
  <si>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</si>
  <si>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</si>
  <si>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</si>
  <si>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</si>
  <si>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</si>
  <si>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</si>
  <si>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</si>
  <si>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</si>
  <si>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</si>
  <si>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</si>
  <si>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</si>
  <si>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</si>
  <si>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</si>
  <si>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</si>
  <si>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</si>
  <si>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</si>
  <si>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</si>
  <si>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</si>
  <si>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</si>
  <si>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</si>
  <si>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</si>
  <si>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</si>
  <si>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</si>
  <si>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</si>
  <si>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</si>
  <si>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</si>
  <si>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</si>
  <si>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</si>
  <si>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</si>
  <si>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</si>
  <si>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</si>
  <si>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</si>
  <si>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</si>
  <si>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</si>
  <si>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</si>
  <si>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</si>
  <si>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</si>
  <si>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</si>
  <si>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</si>
  <si>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</si>
  <si>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</si>
  <si>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</si>
  <si>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</si>
  <si>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</si>
  <si>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</si>
  <si>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</si>
  <si>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</si>
  <si>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</si>
  <si>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</si>
  <si>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</si>
  <si>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</si>
  <si>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</si>
  <si>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</si>
  <si>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</si>
  <si>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</si>
  <si>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</si>
  <si>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</si>
  <si>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</si>
  <si>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</si>
  <si>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</si>
  <si>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</si>
  <si>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</si>
  <si>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</si>
  <si>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</si>
  <si>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</si>
  <si>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</si>
  <si>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</si>
  <si>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</si>
  <si>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</si>
  <si>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</si>
  <si>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</si>
  <si>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</si>
  <si>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</si>
  <si>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</si>
  <si>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</si>
  <si>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</si>
  <si>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</si>
  <si>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</si>
  <si>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</si>
  <si>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</si>
  <si>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</si>
  <si>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</si>
  <si>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</si>
  <si>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</si>
  <si>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</si>
  <si>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</si>
  <si>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</si>
  <si>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</si>
  <si>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</si>
  <si>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</si>
  <si>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</si>
  <si>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</si>
  <si>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</si>
  <si>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</si>
  <si>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</si>
  <si>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</si>
  <si>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</si>
  <si>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</si>
  <si>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</si>
  <si>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</si>
  <si>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</si>
  <si>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</si>
  <si>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</si>
  <si>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</si>
  <si>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</si>
  <si>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</si>
  <si>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</si>
  <si>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</si>
  <si>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</si>
  <si>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</si>
  <si>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</si>
  <si>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</si>
  <si>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</si>
  <si>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</si>
  <si>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</si>
  <si>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</si>
  <si>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</si>
  <si>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</si>
  <si>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</si>
  <si>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</si>
  <si>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</si>
  <si>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</si>
  <si>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</si>
  <si>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</si>
  <si>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</si>
  <si>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</si>
  <si>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</si>
  <si>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</si>
  <si>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</si>
  <si>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</si>
  <si>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</si>
  <si>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</si>
  <si>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</si>
  <si>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</si>
  <si>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</si>
  <si>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</si>
  <si>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</si>
  <si>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</si>
  <si>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</si>
  <si>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</si>
  <si>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</si>
  <si>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</si>
  <si>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</si>
  <si>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</si>
  <si>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</si>
  <si>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</si>
  <si>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</si>
  <si>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</si>
  <si>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</si>
  <si>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</si>
  <si>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</si>
  <si>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</si>
  <si>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</si>
  <si>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</si>
  <si>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</si>
  <si>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</si>
  <si>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</si>
  <si>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</si>
  <si>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</si>
  <si>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</si>
  <si>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</si>
  <si>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</si>
  <si>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</si>
  <si>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</si>
  <si>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</si>
  <si>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</si>
  <si>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</si>
  <si>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</si>
  <si>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</si>
  <si>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</si>
  <si>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</si>
  <si>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</si>
  <si>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</si>
  <si>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</si>
  <si>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</si>
  <si>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</si>
  <si>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</si>
  <si>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</si>
  <si>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</si>
  <si>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</si>
  <si>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</si>
  <si>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</si>
  <si>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</si>
  <si>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</si>
  <si>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</si>
  <si>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</si>
  <si>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</si>
  <si>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</si>
  <si>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</si>
  <si>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</si>
  <si>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</si>
  <si>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</si>
  <si>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</si>
  <si>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</si>
  <si>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</si>
  <si>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</si>
  <si>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</si>
  <si>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</si>
  <si>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</si>
  <si>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</si>
  <si>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</si>
  <si>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</si>
  <si>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</si>
  <si>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</si>
  <si>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</si>
  <si>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</si>
  <si>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</si>
  <si>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</si>
  <si>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</si>
  <si>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</si>
  <si>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</si>
  <si>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</si>
  <si>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</si>
  <si>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</si>
  <si>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</si>
  <si>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</si>
  <si>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</si>
  <si>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</si>
  <si>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</si>
  <si>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</si>
  <si>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</si>
  <si>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</si>
  <si>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</si>
  <si>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</si>
  <si>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</si>
  <si>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</si>
  <si>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</si>
  <si>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</si>
  <si>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</si>
  <si>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</si>
  <si>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</si>
  <si>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</si>
  <si>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</si>
  <si>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</si>
  <si>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</si>
  <si>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</si>
  <si>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</si>
  <si>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</si>
  <si>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</si>
  <si>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</si>
  <si>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</si>
  <si>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</si>
  <si>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</si>
  <si>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</si>
  <si>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</si>
  <si>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</si>
  <si>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</si>
  <si>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</si>
  <si>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</si>
  <si>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</si>
  <si>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</si>
  <si>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</si>
  <si>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</si>
  <si>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</si>
  <si>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</si>
  <si>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</si>
  <si>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</si>
  <si>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</si>
  <si>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</si>
  <si>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</si>
  <si>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</si>
  <si>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</si>
  <si>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</si>
  <si>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</si>
  <si>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</si>
  <si>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</si>
  <si>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</si>
  <si>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</si>
  <si>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</si>
  <si>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</si>
  <si>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</si>
  <si>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</si>
  <si>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</si>
  <si>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</si>
  <si>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</si>
  <si>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</si>
  <si>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</si>
  <si>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</si>
  <si>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</si>
  <si>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</si>
  <si>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</si>
  <si>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</si>
  <si>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</si>
  <si>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</si>
  <si>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</si>
  <si>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</si>
  <si>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</si>
  <si>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</si>
  <si>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</si>
  <si>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</si>
  <si>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</si>
  <si>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</si>
  <si>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</si>
  <si>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</si>
  <si>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</si>
  <si>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</si>
  <si>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</si>
  <si>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</si>
  <si>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</si>
  <si>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</si>
  <si>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</si>
  <si>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</si>
  <si>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</si>
  <si>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</si>
  <si>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</si>
  <si>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</si>
  <si>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</si>
  <si>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</si>
  <si>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</si>
  <si>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</si>
  <si>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</si>
  <si>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</si>
  <si>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</si>
  <si>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</si>
  <si>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</si>
  <si>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</si>
  <si>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</si>
  <si>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</si>
  <si>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</si>
  <si>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</si>
  <si>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</si>
  <si>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</si>
  <si>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</si>
  <si>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</si>
  <si>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</si>
  <si>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</si>
  <si>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</si>
  <si>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</si>
  <si>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</si>
  <si>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</si>
  <si>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</si>
  <si>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</si>
  <si>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</si>
  <si>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</si>
  <si>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</si>
  <si>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</si>
  <si>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</si>
  <si>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</si>
  <si>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</si>
  <si>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</si>
  <si>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</si>
  <si>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</si>
  <si>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</si>
  <si>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</si>
  <si>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</si>
  <si>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</si>
  <si>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</si>
  <si>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</si>
  <si>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</si>
  <si>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</si>
  <si>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</si>
  <si>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</si>
  <si>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</si>
  <si>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</si>
  <si>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</si>
  <si>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</si>
  <si>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</si>
  <si>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</si>
  <si>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</si>
  <si>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</si>
  <si>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</si>
  <si>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</si>
  <si>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</si>
  <si>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</si>
  <si>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</si>
  <si>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</si>
  <si>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</si>
  <si>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</si>
  <si>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</si>
  <si>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</si>
  <si>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</si>
  <si>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</si>
  <si>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</si>
  <si>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</si>
  <si>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</si>
  <si>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</si>
  <si>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</si>
  <si>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</si>
  <si>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</si>
  <si>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</si>
  <si>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</si>
  <si>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</si>
  <si>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</si>
  <si>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</si>
  <si>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</si>
  <si>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</si>
  <si>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</si>
  <si>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</si>
  <si>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</si>
  <si>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</si>
  <si>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</si>
  <si>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</si>
  <si>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</si>
  <si>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</si>
  <si>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</si>
  <si>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</si>
  <si>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</si>
  <si>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</si>
  <si>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</si>
  <si>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</si>
  <si>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</si>
  <si>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</si>
  <si>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</si>
  <si>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</si>
  <si>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</si>
  <si>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</si>
  <si>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</si>
  <si>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</si>
  <si>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</si>
  <si>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</si>
  <si>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</si>
  <si>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</si>
  <si>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</si>
  <si>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</si>
  <si>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</si>
  <si>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</si>
  <si>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</si>
  <si>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</si>
  <si>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</si>
  <si>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</si>
  <si>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</si>
  <si>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</si>
  <si>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</si>
  <si>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</si>
  <si>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</si>
  <si>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</si>
  <si>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</si>
  <si>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</si>
  <si>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</si>
  <si>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</si>
  <si>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</si>
  <si>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</si>
  <si>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</si>
  <si>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</si>
  <si>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</si>
  <si>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</si>
  <si>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</si>
  <si>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</si>
  <si>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</si>
  <si>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</si>
  <si>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</si>
  <si>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</si>
  <si>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</si>
  <si>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</si>
  <si>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</si>
  <si>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</si>
  <si>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</si>
  <si>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</si>
  <si>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</si>
  <si>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</si>
  <si>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</si>
  <si>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</si>
  <si>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</si>
  <si>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</si>
  <si>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</si>
  <si>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</si>
  <si>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</si>
  <si>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</si>
  <si>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</si>
  <si>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</si>
  <si>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</si>
  <si>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</si>
  <si>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</si>
  <si>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</si>
  <si>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</si>
  <si>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</si>
  <si>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</si>
  <si>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</si>
  <si>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</si>
  <si>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</si>
  <si>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</si>
  <si>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</si>
  <si>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</si>
  <si>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</si>
  <si>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</si>
  <si>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</si>
  <si>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</si>
  <si>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</si>
  <si>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</si>
  <si>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</si>
  <si>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</si>
  <si>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</si>
  <si>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</si>
  <si>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</si>
  <si>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</si>
  <si>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</si>
  <si>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</si>
  <si>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</si>
  <si>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</si>
  <si>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</si>
  <si>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</si>
  <si>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</si>
  <si>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</si>
  <si>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</si>
  <si>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</si>
  <si>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</si>
  <si>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</si>
  <si>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</si>
  <si>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</si>
  <si>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</si>
  <si>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</si>
  <si>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</si>
  <si>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</si>
  <si>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</si>
  <si>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</si>
  <si>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</si>
  <si>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</si>
  <si>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</si>
  <si>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</si>
  <si>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</si>
  <si>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</si>
  <si>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</si>
  <si>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</si>
  <si>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</si>
  <si>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</si>
  <si>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</si>
  <si>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</si>
  <si>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</si>
  <si>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</si>
  <si>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</si>
  <si>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</si>
  <si>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</si>
  <si>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</si>
  <si>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</si>
  <si>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</si>
  <si>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</si>
  <si>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</si>
  <si>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</si>
  <si>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</si>
  <si>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</si>
  <si>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</si>
  <si>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</si>
  <si>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</si>
  <si>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</si>
  <si>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</si>
  <si>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</si>
  <si>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</si>
  <si>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</si>
  <si>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</si>
  <si>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</si>
  <si>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</si>
  <si>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</si>
  <si>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</si>
  <si>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</si>
  <si>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</si>
  <si>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</si>
  <si>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</si>
  <si>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</si>
  <si>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</si>
  <si>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</si>
  <si>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</si>
  <si>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</si>
  <si>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</si>
  <si>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</si>
  <si>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</si>
  <si>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</si>
  <si>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</si>
  <si>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</si>
  <si>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</si>
  <si>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</si>
  <si>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</si>
  <si>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</si>
  <si>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</si>
  <si>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</si>
  <si>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</si>
  <si>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</si>
  <si>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</si>
  <si>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</si>
  <si>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</si>
  <si>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</si>
  <si>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</si>
  <si>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</si>
  <si>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</si>
  <si>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</si>
  <si>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</si>
  <si>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</si>
  <si>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</si>
  <si>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</si>
  <si>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</si>
  <si>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</si>
  <si>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</si>
  <si>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</si>
  <si>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</si>
  <si>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</si>
  <si>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</si>
  <si>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</si>
  <si>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</si>
  <si>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</si>
  <si>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</si>
  <si>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</si>
  <si>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</si>
  <si>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</si>
  <si>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</si>
  <si>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</si>
  <si>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</si>
  <si>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</si>
  <si>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</si>
  <si>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</si>
  <si>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</si>
  <si>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</si>
  <si>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</si>
  <si>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</si>
  <si>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</si>
  <si>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</si>
  <si>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</si>
  <si>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</si>
  <si>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</si>
  <si>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</si>
  <si>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</si>
  <si>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</si>
  <si>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</si>
  <si>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</si>
  <si>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</si>
  <si>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</si>
  <si>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</si>
  <si>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</si>
  <si>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</si>
  <si>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</si>
  <si>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</si>
  <si>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</si>
  <si>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</si>
  <si>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</si>
  <si>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</si>
  <si>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</si>
  <si>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</si>
  <si>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</si>
  <si>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</si>
  <si>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</si>
  <si>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</si>
  <si>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</si>
  <si>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</si>
  <si>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</si>
  <si>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</si>
  <si>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</si>
  <si>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</si>
  <si>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</si>
  <si>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</si>
  <si>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</si>
  <si>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</si>
  <si>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</si>
  <si>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</si>
  <si>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</si>
  <si>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</si>
  <si>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</si>
  <si>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</si>
  <si>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</si>
  <si>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</si>
  <si>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</si>
  <si>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</si>
  <si>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</si>
  <si>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</si>
  <si>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</si>
  <si>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</si>
  <si>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</si>
  <si>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</si>
  <si>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</si>
  <si>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</si>
  <si>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</si>
  <si>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</si>
  <si>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</si>
  <si>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</si>
  <si>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</si>
  <si>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</si>
  <si>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</si>
  <si>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</si>
  <si>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</si>
  <si>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</si>
  <si>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</si>
  <si>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</si>
  <si>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</si>
  <si>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</si>
  <si>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</si>
  <si>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</si>
  <si>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</si>
  <si>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</si>
  <si>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</si>
  <si>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</si>
  <si>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</si>
  <si>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</si>
  <si>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</si>
  <si>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</si>
  <si>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</si>
  <si>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</si>
  <si>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</si>
  <si>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</si>
  <si>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</si>
  <si>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</si>
  <si>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</si>
  <si>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</si>
  <si>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</si>
  <si>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</si>
  <si>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</si>
  <si>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</si>
  <si>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</si>
  <si>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</si>
  <si>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</si>
  <si>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</si>
  <si>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</si>
  <si>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</si>
  <si>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</si>
  <si>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</si>
  <si>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</si>
  <si>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</si>
  <si>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</si>
  <si>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</si>
  <si>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</si>
  <si>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</si>
  <si>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</si>
  <si>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</si>
  <si>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</si>
  <si>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</si>
  <si>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</si>
  <si>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</si>
  <si>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</si>
  <si>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</si>
  <si>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</si>
  <si>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</si>
  <si>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</si>
  <si>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</si>
  <si>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</si>
  <si>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</si>
  <si>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</si>
  <si>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</si>
  <si>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</si>
  <si>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</si>
  <si>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</si>
  <si>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</si>
  <si>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</si>
  <si>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</si>
  <si>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</si>
  <si>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</si>
  <si>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</si>
  <si>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</si>
  <si>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</si>
  <si>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</si>
  <si>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</si>
  <si>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</si>
  <si>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</si>
  <si>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</si>
  <si>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</si>
  <si>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</si>
  <si>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</si>
  <si>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</si>
  <si>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</si>
  <si>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</si>
  <si>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</si>
  <si>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</si>
  <si>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</si>
  <si>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</si>
  <si>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</si>
  <si>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</si>
  <si>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</si>
  <si>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</si>
  <si>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</si>
  <si>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</si>
  <si>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</si>
  <si>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</si>
  <si>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</si>
  <si>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</si>
  <si>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</si>
  <si>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</si>
  <si>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</si>
  <si>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</si>
  <si>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</si>
  <si>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</si>
  <si>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</si>
  <si>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</si>
  <si>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</si>
  <si>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</si>
  <si>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</si>
  <si>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</si>
  <si>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</si>
  <si>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</si>
  <si>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</si>
  <si>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</si>
  <si>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</si>
  <si>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</si>
  <si>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</si>
  <si>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</si>
  <si>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</si>
  <si>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</si>
  <si>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</si>
  <si>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</si>
  <si>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</si>
  <si>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</si>
  <si>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</si>
  <si>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</si>
  <si>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</si>
  <si>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</si>
  <si>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</si>
  <si>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</si>
  <si>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</si>
  <si>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</si>
  <si>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</si>
  <si>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</si>
  <si>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</si>
  <si>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</si>
  <si>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</si>
  <si>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</si>
  <si>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</si>
  <si>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</si>
  <si>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</si>
  <si>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</si>
  <si>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</si>
  <si>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</si>
  <si>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</si>
  <si>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</si>
  <si>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</si>
  <si>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</si>
  <si>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</si>
  <si>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</si>
  <si>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</si>
  <si>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</si>
  <si>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</si>
  <si>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</si>
  <si>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</si>
  <si>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</si>
  <si>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</si>
  <si>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</si>
  <si>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</si>
  <si>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</si>
  <si>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</si>
  <si>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</si>
  <si>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</si>
  <si>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</si>
  <si>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</si>
  <si>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</si>
  <si>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</si>
  <si>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</si>
  <si>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</si>
  <si>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</si>
  <si>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</si>
  <si>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</si>
  <si>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</si>
  <si>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</si>
  <si>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</si>
  <si>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</si>
  <si>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</si>
  <si>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</si>
  <si>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</si>
  <si>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</si>
  <si>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</si>
  <si>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</si>
  <si>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</si>
  <si>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</si>
  <si>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</si>
  <si>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</si>
  <si>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</si>
  <si>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</si>
  <si>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</si>
  <si>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</si>
  <si>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</si>
  <si>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</si>
  <si>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</si>
  <si>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</si>
  <si>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</si>
  <si>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</si>
  <si>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</si>
  <si>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</si>
  <si>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</si>
  <si>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</si>
  <si>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</si>
  <si>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</si>
  <si>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</si>
  <si>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</si>
  <si>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</si>
  <si>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</si>
  <si>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</si>
  <si>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</si>
  <si>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</si>
  <si>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</si>
  <si>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</si>
  <si>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</si>
  <si>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</si>
  <si>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</si>
  <si>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</si>
  <si>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</si>
  <si>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</si>
  <si>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</si>
  <si>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</si>
  <si>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</si>
  <si>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</si>
  <si>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</si>
  <si>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</si>
  <si>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</si>
  <si>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</si>
  <si>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</si>
  <si>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</si>
  <si>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</si>
  <si>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</si>
  <si>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</si>
  <si>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</si>
  <si>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</si>
  <si>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</si>
  <si>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</si>
  <si>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</si>
  <si>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</si>
  <si>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</si>
  <si>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</si>
  <si>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</si>
  <si>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</si>
  <si>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</si>
  <si>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</si>
  <si>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</si>
  <si>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</si>
  <si>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</si>
  <si>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</si>
  <si>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</si>
  <si>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</si>
  <si>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</si>
  <si>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</si>
  <si>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</si>
  <si>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</si>
  <si>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</si>
  <si>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</si>
  <si>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</si>
  <si>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</si>
  <si>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</si>
  <si>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</si>
  <si>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</si>
  <si>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</si>
  <si>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</si>
  <si>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</si>
  <si>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</si>
  <si>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</si>
  <si>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</si>
  <si>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</si>
  <si>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</si>
  <si>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</si>
  <si>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</si>
  <si>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</si>
  <si>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</si>
  <si>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</si>
  <si>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</si>
  <si>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</si>
  <si>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</si>
  <si>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</si>
  <si>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</si>
  <si>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</si>
  <si>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</si>
  <si>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</si>
  <si>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</si>
  <si>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</si>
  <si>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</si>
  <si>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</si>
  <si>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</si>
  <si>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</si>
  <si>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</si>
  <si>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</si>
  <si>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</si>
  <si>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</si>
  <si>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</si>
  <si>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</si>
  <si>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</si>
  <si>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</si>
  <si>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</si>
  <si>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</si>
  <si>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</si>
  <si>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</si>
  <si>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</si>
  <si>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</si>
  <si>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</si>
  <si>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</si>
  <si>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</si>
  <si>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</si>
  <si>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</si>
  <si>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</si>
  <si>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</si>
  <si>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</si>
  <si>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</si>
  <si>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</si>
  <si>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</si>
  <si>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</si>
  <si>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</si>
  <si>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</si>
  <si>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</si>
  <si>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</si>
  <si>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</si>
  <si>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</si>
  <si>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</si>
  <si>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</si>
  <si>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</si>
  <si>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</si>
  <si>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</si>
  <si>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</si>
  <si>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</si>
  <si>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</si>
  <si>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</si>
  <si>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</si>
  <si>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</si>
  <si>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</si>
  <si>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</si>
  <si>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</si>
  <si>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</si>
  <si>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</si>
  <si>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</si>
  <si>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</si>
  <si>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</si>
  <si>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</si>
  <si>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</si>
  <si>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</si>
  <si>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</si>
  <si>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</si>
  <si>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</si>
  <si>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</si>
  <si>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</si>
  <si>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</si>
  <si>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</si>
  <si>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</si>
  <si>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</si>
  <si>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</si>
  <si>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</si>
  <si>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</si>
  <si>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</si>
  <si>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</si>
  <si>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</si>
  <si>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</si>
  <si>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</si>
  <si>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</si>
  <si>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</si>
  <si>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</si>
  <si>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</si>
  <si>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</si>
  <si>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</si>
  <si>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</si>
  <si>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</si>
  <si>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</si>
  <si>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</si>
  <si>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</si>
  <si>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</si>
  <si>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</si>
  <si>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</si>
  <si>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</si>
  <si>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</si>
  <si>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</si>
  <si>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</si>
  <si>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</si>
  <si>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</si>
  <si>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</si>
  <si>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</si>
  <si>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</si>
  <si>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</si>
  <si>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</si>
  <si>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</si>
  <si>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</si>
  <si>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</si>
  <si>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</si>
  <si>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</si>
  <si>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</si>
  <si>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</si>
  <si>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</si>
  <si>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</si>
  <si>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</si>
  <si>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</si>
  <si>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</si>
  <si>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</si>
  <si>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</si>
  <si>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</si>
  <si>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</si>
  <si>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</si>
  <si>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</si>
  <si>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</si>
  <si>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</si>
  <si>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</si>
  <si>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</si>
  <si>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</si>
  <si>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</si>
  <si>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</si>
  <si>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</si>
  <si>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</si>
  <si>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</si>
  <si>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</si>
  <si>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</si>
  <si>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</si>
  <si>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</si>
  <si>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</si>
  <si>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</si>
  <si>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</si>
  <si>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</si>
  <si>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</si>
  <si>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</si>
  <si>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</si>
  <si>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</si>
  <si>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</si>
  <si>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</si>
  <si>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</si>
  <si>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</si>
  <si>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</si>
  <si>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</si>
  <si>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</si>
  <si>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</si>
  <si>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</si>
  <si>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</si>
  <si>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</si>
  <si>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</si>
  <si>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</si>
  <si>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</si>
  <si>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</si>
  <si>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</si>
  <si>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</si>
  <si>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</si>
  <si>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</si>
  <si>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</si>
  <si>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</si>
  <si>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</si>
  <si>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</si>
  <si>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</si>
  <si>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</si>
  <si>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</si>
  <si>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</si>
  <si>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</si>
  <si>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</si>
  <si>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</si>
  <si>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</si>
  <si>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</si>
  <si>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</si>
  <si>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</si>
  <si>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</si>
  <si>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</si>
  <si>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</si>
  <si>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</si>
  <si>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</si>
  <si>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</si>
  <si>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</si>
  <si>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</si>
  <si>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</si>
  <si>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</si>
  <si>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</si>
  <si>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</si>
  <si>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</si>
  <si>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</si>
  <si>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</si>
  <si>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</si>
  <si>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</si>
  <si>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</si>
  <si>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</si>
  <si>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</si>
  <si>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</si>
  <si>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</si>
  <si>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</si>
  <si>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</si>
  <si>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</si>
  <si>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</si>
  <si>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</si>
  <si>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</si>
  <si>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</si>
  <si>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</si>
  <si>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</si>
  <si>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</si>
  <si>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</si>
  <si>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</si>
  <si>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</si>
  <si>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</si>
  <si>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</si>
  <si>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</si>
  <si>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</si>
  <si>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</si>
  <si>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</si>
  <si>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</si>
  <si>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</si>
  <si>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</si>
  <si>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</si>
  <si>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</si>
  <si>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</si>
  <si>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</si>
  <si>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</si>
  <si>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</si>
  <si>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</si>
  <si>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</si>
  <si>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</si>
  <si>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</si>
  <si>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</si>
  <si>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</si>
  <si>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</si>
  <si>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</si>
  <si>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</si>
  <si>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</si>
  <si>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</si>
  <si>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</si>
  <si>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</si>
  <si>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</si>
  <si>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</si>
  <si>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</si>
  <si>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</si>
  <si>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</si>
  <si>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</si>
  <si>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</si>
  <si>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</si>
  <si>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</si>
  <si>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</si>
  <si>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</si>
  <si>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</si>
  <si>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</si>
  <si>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</si>
  <si>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</si>
  <si>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</si>
  <si>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</si>
  <si>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</si>
  <si>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</si>
  <si>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</si>
  <si>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</si>
  <si>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</si>
  <si>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</si>
  <si>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</si>
  <si>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</si>
  <si>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</si>
  <si>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</si>
  <si>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</si>
  <si>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</si>
  <si>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</si>
  <si>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</si>
  <si>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</si>
  <si>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</si>
  <si>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</si>
  <si>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</si>
  <si>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</si>
  <si>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</si>
  <si>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</si>
  <si>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</si>
  <si>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</si>
  <si>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</si>
  <si>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</si>
  <si>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</si>
  <si>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</si>
  <si>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</si>
  <si>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</si>
  <si>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</si>
  <si>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</si>
  <si>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</si>
  <si>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</si>
  <si>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</si>
  <si>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</si>
  <si>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</si>
  <si>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</si>
  <si>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</si>
  <si>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</si>
  <si>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</si>
  <si>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</si>
  <si>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</si>
  <si>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</si>
  <si>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</si>
  <si>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</si>
  <si>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</si>
  <si>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</si>
  <si>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</si>
  <si>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</si>
  <si>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</si>
  <si>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</si>
  <si>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</si>
  <si>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</si>
  <si>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</si>
  <si>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</si>
  <si>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</si>
  <si>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</si>
  <si>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</si>
  <si>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</si>
  <si>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</si>
  <si>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</si>
  <si>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</si>
  <si>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</si>
  <si>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</si>
  <si>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</si>
  <si>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</si>
  <si>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</si>
  <si>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</si>
  <si>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</si>
  <si>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</si>
  <si>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</si>
  <si>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</si>
  <si>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</si>
  <si>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</si>
  <si>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</si>
  <si>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</si>
  <si>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</si>
  <si>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</si>
  <si>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</si>
  <si>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</si>
  <si>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</si>
  <si>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</si>
  <si>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</si>
  <si>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</si>
  <si>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</si>
  <si>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</si>
  <si>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</si>
  <si>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</si>
  <si>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</si>
  <si>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</si>
  <si>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</si>
  <si>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</si>
  <si>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</si>
  <si>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</si>
  <si>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</si>
  <si>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</si>
  <si>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</si>
  <si>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</si>
  <si>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</si>
  <si>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</si>
  <si>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</si>
  <si>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</si>
  <si>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</si>
  <si>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</si>
  <si>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</si>
  <si>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</si>
  <si>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</si>
  <si>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</si>
  <si>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</si>
  <si>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</si>
  <si>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</si>
  <si>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</si>
  <si>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</si>
  <si>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</si>
  <si>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</si>
  <si>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</si>
  <si>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</si>
  <si>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</si>
  <si>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</si>
  <si>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</si>
  <si>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</si>
  <si>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</si>
  <si>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</si>
  <si>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</si>
  <si>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</si>
  <si>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</si>
  <si>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</si>
  <si>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</si>
  <si>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</si>
  <si>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</si>
  <si>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</si>
  <si>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</si>
  <si>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</si>
  <si>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</si>
  <si>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</si>
  <si>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</si>
  <si>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</si>
  <si>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</si>
  <si>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</si>
  <si>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</si>
  <si>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</si>
  <si>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</si>
  <si>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</si>
  <si>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</si>
  <si>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</si>
  <si>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</si>
  <si>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</si>
  <si>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</si>
  <si>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</si>
  <si>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</si>
  <si>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</si>
  <si>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</si>
  <si>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</si>
  <si>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</si>
  <si>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</si>
  <si>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</si>
  <si>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</si>
  <si>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</si>
  <si>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</si>
  <si>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</si>
  <si>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</si>
  <si>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</si>
  <si>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</si>
  <si>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</si>
  <si>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</si>
  <si>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</si>
  <si>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</si>
  <si>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</si>
  <si>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</si>
  <si>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</si>
  <si>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</si>
  <si>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</si>
  <si>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</si>
  <si>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</si>
  <si>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</si>
  <si>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</si>
  <si>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</si>
  <si>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</si>
  <si>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</si>
  <si>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</si>
  <si>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</si>
  <si>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</si>
  <si>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</si>
  <si>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</si>
  <si>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</si>
  <si>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</si>
  <si>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</si>
  <si>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</si>
  <si>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</si>
  <si>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</si>
  <si>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</si>
  <si>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</si>
  <si>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</si>
  <si>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</si>
  <si>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</si>
  <si>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</si>
  <si>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</si>
  <si>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</si>
  <si>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</si>
  <si>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</si>
  <si>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</si>
  <si>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</si>
  <si>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</si>
  <si>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</si>
  <si>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</si>
  <si>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</si>
  <si>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</si>
  <si>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</si>
  <si>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</si>
  <si>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</si>
  <si>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</si>
  <si>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</si>
  <si>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</si>
  <si>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</si>
  <si>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</si>
  <si>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</si>
  <si>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</si>
  <si>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</si>
  <si>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</si>
  <si>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</si>
  <si>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</si>
  <si>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</si>
  <si>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</si>
  <si>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</si>
  <si>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</si>
  <si>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</si>
  <si>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</si>
  <si>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</si>
  <si>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</si>
  <si>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</si>
  <si>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</si>
  <si>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</si>
  <si>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</si>
  <si>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</si>
  <si>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</si>
  <si>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</si>
  <si>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</si>
  <si>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</si>
  <si>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</si>
  <si>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</si>
  <si>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</si>
  <si>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</si>
  <si>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</si>
  <si>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</si>
  <si>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</si>
  <si>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</si>
  <si>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</si>
  <si>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</si>
  <si>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</si>
  <si>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</si>
  <si>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</si>
  <si>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</si>
  <si>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</si>
  <si>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</si>
  <si>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</si>
  <si>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</si>
  <si>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</si>
  <si>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</si>
  <si>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</si>
  <si>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</si>
  <si>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</si>
  <si>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</si>
  <si>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</si>
  <si>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</si>
  <si>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</si>
  <si>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</si>
  <si>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</si>
  <si>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</si>
  <si>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</si>
  <si>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</si>
  <si>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</si>
  <si>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</si>
  <si>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</si>
  <si>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</si>
  <si>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</si>
  <si>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</si>
  <si>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</si>
  <si>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</si>
  <si>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</si>
  <si>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</si>
  <si>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</si>
  <si>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</si>
  <si>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</si>
  <si>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</si>
  <si>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</si>
  <si>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</si>
  <si>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</si>
  <si>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</si>
  <si>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</si>
  <si>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</si>
  <si>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</si>
  <si>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</si>
  <si>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</si>
  <si>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</si>
  <si>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</si>
  <si>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</si>
  <si>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</si>
  <si>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</si>
  <si>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</si>
  <si>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</si>
  <si>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</si>
  <si>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</si>
  <si>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</si>
  <si>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</si>
  <si>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</si>
  <si>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</si>
  <si>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</si>
  <si>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</si>
  <si>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</si>
  <si>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</si>
  <si>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</si>
  <si>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</si>
  <si>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</si>
  <si>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</si>
  <si>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</si>
  <si>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</si>
  <si>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</si>
  <si>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</si>
  <si>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</si>
  <si>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</si>
  <si>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</si>
  <si>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</si>
  <si>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</si>
  <si>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</si>
  <si>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</si>
  <si>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</si>
  <si>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</si>
  <si>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</si>
  <si>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</si>
  <si>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</si>
  <si>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</si>
  <si>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</si>
  <si>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</si>
  <si>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</si>
  <si>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</si>
  <si>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</si>
  <si>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</si>
  <si>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</si>
  <si>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</si>
  <si>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</si>
  <si>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</si>
  <si>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</si>
  <si>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</si>
  <si>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</si>
  <si>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</si>
  <si>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</si>
  <si>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</si>
  <si>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</si>
  <si>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</si>
  <si>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</si>
  <si>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</si>
  <si>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</si>
  <si>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</si>
  <si>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</si>
  <si>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</si>
  <si>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</si>
  <si>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</si>
  <si>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</si>
  <si>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</si>
  <si>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</si>
  <si>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</si>
  <si>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</si>
  <si>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</si>
  <si>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</si>
  <si>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</si>
  <si>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</si>
  <si>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</si>
  <si>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</si>
  <si>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</si>
  <si>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</si>
  <si>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</si>
  <si>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</si>
  <si>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</si>
  <si>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</si>
  <si>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</si>
  <si>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</si>
  <si>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</si>
  <si>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</si>
  <si>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</si>
  <si>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</si>
  <si>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</si>
  <si>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</si>
  <si>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</si>
  <si>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</si>
  <si>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</si>
  <si>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</si>
  <si>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</si>
  <si>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</si>
  <si>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</si>
  <si>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</si>
  <si>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</si>
  <si>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</si>
  <si>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</si>
  <si>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</si>
  <si>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</si>
  <si>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</si>
  <si>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</si>
  <si>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</si>
  <si>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</si>
  <si>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</si>
  <si>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</si>
  <si>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</si>
  <si>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</si>
  <si>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</si>
  <si>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</si>
  <si>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</si>
  <si>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</si>
  <si>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</si>
  <si>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</si>
  <si>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</si>
  <si>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</si>
  <si>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</si>
  <si>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</si>
  <si>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</si>
  <si>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</si>
  <si>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</si>
  <si>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</si>
  <si>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</si>
  <si>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</si>
  <si>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</si>
  <si>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</si>
  <si>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</si>
  <si>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</si>
  <si>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</si>
  <si>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</si>
  <si>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</si>
  <si>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</si>
  <si>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</si>
  <si>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</si>
  <si>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</si>
  <si>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</si>
  <si>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</si>
  <si>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</si>
  <si>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</si>
  <si>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</si>
  <si>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</si>
  <si>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</si>
  <si>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</si>
  <si>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</si>
  <si>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</si>
  <si>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</si>
  <si>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</si>
  <si>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</si>
  <si>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</si>
  <si>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</si>
  <si>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</si>
  <si>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</si>
  <si>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</si>
  <si>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</si>
  <si>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</si>
  <si>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</si>
  <si>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</si>
  <si>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</si>
  <si>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</si>
  <si>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</si>
  <si>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</si>
  <si>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</si>
  <si>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</si>
  <si>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</si>
  <si>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</si>
  <si>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</si>
  <si>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</si>
  <si>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</si>
  <si>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</si>
  <si>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</si>
  <si>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</si>
  <si>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</si>
  <si>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</si>
  <si>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</si>
  <si>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</si>
  <si>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</si>
  <si>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</si>
  <si>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</si>
  <si>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</si>
  <si>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</si>
  <si>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</si>
  <si>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</si>
  <si>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</si>
  <si>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</si>
  <si>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</si>
  <si>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</si>
  <si>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</si>
  <si>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</si>
  <si>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</si>
  <si>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</si>
  <si>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</si>
  <si>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</si>
  <si>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</si>
  <si>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</si>
  <si>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</si>
  <si>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</si>
  <si>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</si>
  <si>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</si>
  <si>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</si>
  <si>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</si>
  <si>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</si>
  <si>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</si>
  <si>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</si>
  <si>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</si>
  <si>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</si>
  <si>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</si>
  <si>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</si>
  <si>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</si>
  <si>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</si>
  <si>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</si>
  <si>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</si>
  <si>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</si>
  <si>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</si>
  <si>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</si>
  <si>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</si>
  <si>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</si>
  <si>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</si>
  <si>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</si>
  <si>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</si>
  <si>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</si>
  <si>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</si>
  <si>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</si>
  <si>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</si>
  <si>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</si>
  <si>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</si>
  <si>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</si>
  <si>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</si>
  <si>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</si>
  <si>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</si>
  <si>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</si>
  <si>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</si>
  <si>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</si>
  <si>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</si>
  <si>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</si>
  <si>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</si>
  <si>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</si>
  <si>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</si>
  <si>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</si>
  <si>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</si>
  <si>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</si>
  <si>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</si>
  <si>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</si>
  <si>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</si>
  <si>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</si>
  <si>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</si>
  <si>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</si>
  <si>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</si>
  <si>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</si>
  <si>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</si>
  <si>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</si>
  <si>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</si>
  <si>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</si>
  <si>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</si>
  <si>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</si>
  <si>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</si>
  <si>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</si>
  <si>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</si>
  <si>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</si>
  <si>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</si>
  <si>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</si>
  <si>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</si>
  <si>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</si>
  <si>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</si>
  <si>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</si>
  <si>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</si>
  <si>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</si>
  <si>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</si>
  <si>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</si>
  <si>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</si>
  <si>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</si>
  <si>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</si>
  <si>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</si>
  <si>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</si>
  <si>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</si>
  <si>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</si>
  <si>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</si>
  <si>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</si>
  <si>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</si>
  <si>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</si>
  <si>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</si>
  <si>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</si>
  <si>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</si>
  <si>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</si>
  <si>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</si>
  <si>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</si>
  <si>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</si>
  <si>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</si>
  <si>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</si>
  <si>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</si>
  <si>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</si>
  <si>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</si>
  <si>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</si>
  <si>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</si>
  <si>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</si>
  <si>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</si>
  <si>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</si>
  <si>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</si>
  <si>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</si>
  <si>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</si>
  <si>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</si>
  <si>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</si>
  <si>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</si>
  <si>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</si>
  <si>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</si>
  <si>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</si>
  <si>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</si>
  <si>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</si>
  <si>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</si>
  <si>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</si>
  <si>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</si>
  <si>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</si>
  <si>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</si>
  <si>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</si>
  <si>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</si>
  <si>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</si>
  <si>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</si>
  <si>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</si>
  <si>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</si>
  <si>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</si>
  <si>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</si>
  <si>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</si>
  <si>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</si>
  <si>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</si>
  <si>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</si>
  <si>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</si>
  <si>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</si>
  <si>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</si>
  <si>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</si>
  <si>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</si>
  <si>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</si>
  <si>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</si>
  <si>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</si>
  <si>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</si>
  <si>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</si>
  <si>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</si>
  <si>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</si>
  <si>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</si>
  <si>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</si>
  <si>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</si>
  <si>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</si>
  <si>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</si>
  <si>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</si>
  <si>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</si>
  <si>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</si>
  <si>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</si>
  <si>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</si>
  <si>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</si>
  <si>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</si>
  <si>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</si>
  <si>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</si>
  <si>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</si>
  <si>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</si>
  <si>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</si>
  <si>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</si>
  <si>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</si>
  <si>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</si>
  <si>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</si>
  <si>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</si>
  <si>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</si>
  <si>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</si>
  <si>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</si>
  <si>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</si>
  <si>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</si>
  <si>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</si>
  <si>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</si>
  <si>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</si>
  <si>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</si>
  <si>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</si>
  <si>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</si>
  <si>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</si>
  <si>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</si>
  <si>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</si>
  <si>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</si>
  <si>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</si>
  <si>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</si>
  <si>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</si>
  <si>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</si>
  <si>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</si>
  <si>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</si>
  <si>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</si>
  <si>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</si>
  <si>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</si>
  <si>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</si>
  <si>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</si>
  <si>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</si>
  <si>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</si>
  <si>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</si>
  <si>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</si>
  <si>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</si>
  <si>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</si>
  <si>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</si>
  <si>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</si>
  <si>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</si>
  <si>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</si>
  <si>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</si>
  <si>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</si>
  <si>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</si>
  <si>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</si>
  <si>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</si>
  <si>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</si>
  <si>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</si>
  <si>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</si>
  <si>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</si>
  <si>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</si>
  <si>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</si>
  <si>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</si>
  <si>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</si>
  <si>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</si>
  <si>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</si>
  <si>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</si>
  <si>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</si>
  <si>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</si>
  <si>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</si>
  <si>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</si>
  <si>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</si>
  <si>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</si>
  <si>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</si>
  <si>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</si>
  <si>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</si>
  <si>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</si>
  <si>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</si>
  <si>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</si>
  <si>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</si>
  <si>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</si>
  <si>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</si>
  <si>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</si>
  <si>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</si>
  <si>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</si>
  <si>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</si>
  <si>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</si>
  <si>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</si>
  <si>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</si>
  <si>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</si>
  <si>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</si>
  <si>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</si>
  <si>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</si>
  <si>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</si>
  <si>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</si>
  <si>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</si>
  <si>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</si>
  <si>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</si>
  <si>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</si>
  <si>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</si>
  <si>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</si>
  <si>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</si>
  <si>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</si>
  <si>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</si>
  <si>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</si>
  <si>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</si>
  <si>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</si>
  <si>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</si>
  <si>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</si>
  <si>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</si>
  <si>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</si>
  <si>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</si>
  <si>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</si>
  <si>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</si>
  <si>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</si>
  <si>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</si>
  <si>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</si>
  <si>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</si>
  <si>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</si>
  <si>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</si>
  <si>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</si>
  <si>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</si>
  <si>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</si>
  <si>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</si>
  <si>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</si>
  <si>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</si>
  <si>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</si>
  <si>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</si>
  <si>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</si>
  <si>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</si>
  <si>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</si>
  <si>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</si>
  <si>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</si>
  <si>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</si>
  <si>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</si>
  <si>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</si>
  <si>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</si>
  <si>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</si>
  <si>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</si>
  <si>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</si>
  <si>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</si>
  <si>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</si>
  <si>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</si>
  <si>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</si>
  <si>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</si>
  <si>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</si>
  <si>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</si>
  <si>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</si>
  <si>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</si>
  <si>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</si>
  <si>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</si>
  <si>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</si>
  <si>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</si>
  <si>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</si>
  <si>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</si>
  <si>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</si>
  <si>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</si>
  <si>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</si>
  <si>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</si>
  <si>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</si>
  <si>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</si>
  <si>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</si>
  <si>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</si>
  <si>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</si>
  <si>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</si>
  <si>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</si>
  <si>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</si>
  <si>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</si>
  <si>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</si>
  <si>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</si>
  <si>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</si>
  <si>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</si>
  <si>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</si>
  <si>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</si>
  <si>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</si>
  <si>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</si>
  <si>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</si>
  <si>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</si>
  <si>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</si>
  <si>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</si>
  <si>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</si>
  <si>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</si>
  <si>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</si>
  <si>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</si>
  <si>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</si>
  <si>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</si>
  <si>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</si>
  <si>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</si>
  <si>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</si>
  <si>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</si>
  <si>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</si>
  <si>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</si>
  <si>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</si>
  <si>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</si>
  <si>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</si>
  <si>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</si>
  <si>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</si>
  <si>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</si>
  <si>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</si>
  <si>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</si>
  <si>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</si>
  <si>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</si>
  <si>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</si>
  <si>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</si>
  <si>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</si>
  <si>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</si>
  <si>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</si>
  <si>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</si>
  <si>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</si>
  <si>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</si>
  <si>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</si>
  <si>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</si>
  <si>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</si>
  <si>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</si>
  <si>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</si>
  <si>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</si>
  <si>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</si>
  <si>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</si>
  <si>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</si>
  <si>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</si>
  <si>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</si>
  <si>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</si>
  <si>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</si>
  <si>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</si>
  <si>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</si>
  <si>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</si>
  <si>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</si>
  <si>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</si>
  <si>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</si>
  <si>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</si>
  <si>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</si>
  <si>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</si>
  <si>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</si>
  <si>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</si>
  <si>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</si>
  <si>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</si>
  <si>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</si>
  <si>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</si>
  <si>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</si>
  <si>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</si>
  <si>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</si>
  <si>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</si>
  <si>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</si>
  <si>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</si>
  <si>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</si>
  <si>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</si>
  <si>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</si>
  <si>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</si>
  <si>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</si>
  <si>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</si>
  <si>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</si>
  <si>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</si>
  <si>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</si>
  <si>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</si>
  <si>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</si>
  <si>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</si>
  <si>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</si>
  <si>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</si>
  <si>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</si>
  <si>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</si>
  <si>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</si>
  <si>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</si>
  <si>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</si>
  <si>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</si>
  <si>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</si>
  <si>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</si>
  <si>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</si>
  <si>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</si>
  <si>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</si>
  <si>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</si>
  <si>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</si>
  <si>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</si>
  <si>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</si>
  <si>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</si>
  <si>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</si>
  <si>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</si>
  <si>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</si>
  <si>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</si>
  <si>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</si>
  <si>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</si>
  <si>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</si>
  <si>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</si>
  <si>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</si>
  <si>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</si>
  <si>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</si>
  <si>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</si>
  <si>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</si>
  <si>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</si>
  <si>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</si>
  <si>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</si>
  <si>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</si>
  <si>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</si>
  <si>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</si>
  <si>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</si>
  <si>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</si>
  <si>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</si>
  <si>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</si>
  <si>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</si>
  <si>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</si>
  <si>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</si>
  <si>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</si>
  <si>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</si>
  <si>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</si>
  <si>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</si>
  <si>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</si>
  <si>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</si>
  <si>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</si>
  <si>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</si>
  <si>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</si>
  <si>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</si>
  <si>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</si>
  <si>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</si>
  <si>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</si>
  <si>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</si>
  <si>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</si>
  <si>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</si>
  <si>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</si>
  <si>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</si>
  <si>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</si>
  <si>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</si>
  <si>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</si>
  <si>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</si>
  <si>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</si>
  <si>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</si>
  <si>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</si>
  <si>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</si>
  <si>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</si>
  <si>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</si>
  <si>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</si>
  <si>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</si>
  <si>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</si>
  <si>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</si>
  <si>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</si>
  <si>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</si>
  <si>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</si>
  <si>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</si>
  <si>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</si>
  <si>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</si>
  <si>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</si>
  <si>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</si>
  <si>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</si>
  <si>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</si>
  <si>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</si>
  <si>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</si>
  <si>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</si>
  <si>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</si>
  <si>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</si>
  <si>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</si>
  <si>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</si>
  <si>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</si>
  <si>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</si>
  <si>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</si>
  <si>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</si>
  <si>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</si>
  <si>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</si>
  <si>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</si>
  <si>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</si>
  <si>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</si>
  <si>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</si>
  <si>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</si>
  <si>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</si>
  <si>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</si>
  <si>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</si>
  <si>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</si>
  <si>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</si>
  <si>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</si>
  <si>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</si>
  <si>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</si>
  <si>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</si>
  <si>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</si>
  <si>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</si>
  <si>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</si>
  <si>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</si>
  <si>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</si>
  <si>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</si>
  <si>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</si>
  <si>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</si>
  <si>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</si>
  <si>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</si>
  <si>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</si>
  <si>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</si>
  <si>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</si>
  <si>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</si>
  <si>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</si>
  <si>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</si>
  <si>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</si>
  <si>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</si>
  <si>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</si>
  <si>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</si>
  <si>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</si>
  <si>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</si>
  <si>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</si>
  <si>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</si>
  <si>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</si>
  <si>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</si>
  <si>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</si>
  <si>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</si>
  <si>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</si>
  <si>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</si>
  <si>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</si>
  <si>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</si>
  <si>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</si>
  <si>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</si>
  <si>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</si>
  <si>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</si>
  <si>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</si>
  <si>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</si>
  <si>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</si>
  <si>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</si>
  <si>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</si>
  <si>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</si>
  <si>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</si>
  <si>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</si>
  <si>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</si>
  <si>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</si>
  <si>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</si>
  <si>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</si>
  <si>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</si>
  <si>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</si>
  <si>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</si>
  <si>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</si>
  <si>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</si>
  <si>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</si>
  <si>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</si>
  <si>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</si>
  <si>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</si>
  <si>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</si>
  <si>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</si>
  <si>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</si>
  <si>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</si>
  <si>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</si>
  <si>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</si>
  <si>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</si>
  <si>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</si>
  <si>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</si>
  <si>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</si>
  <si>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</si>
  <si>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</si>
  <si>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</si>
  <si>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</si>
  <si>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</si>
  <si>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</si>
  <si>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</si>
  <si>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</si>
  <si>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</si>
  <si>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</si>
  <si>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</si>
  <si>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</si>
  <si>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</si>
  <si>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</si>
  <si>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</si>
  <si>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</si>
  <si>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</si>
  <si>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</si>
  <si>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</si>
  <si>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</si>
  <si>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</si>
  <si>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</si>
  <si>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</si>
  <si>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</si>
  <si>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</si>
  <si>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</si>
  <si>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</si>
  <si>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</si>
  <si>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</si>
  <si>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</si>
  <si>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</si>
  <si>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</si>
  <si>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</si>
  <si>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</si>
  <si>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</si>
  <si>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</si>
  <si>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</si>
  <si>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</si>
  <si>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</si>
  <si>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</si>
  <si>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</si>
  <si>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</si>
  <si>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</si>
  <si>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</si>
  <si>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</si>
  <si>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</si>
  <si>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</si>
  <si>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</si>
  <si>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</si>
  <si>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</si>
  <si>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</si>
  <si>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</si>
  <si>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</si>
  <si>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</si>
  <si>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</si>
  <si>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</si>
  <si>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</si>
  <si>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</si>
  <si>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</si>
  <si>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</si>
  <si>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</si>
  <si>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</si>
  <si>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</si>
  <si>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</si>
  <si>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</si>
  <si>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</si>
  <si>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</si>
  <si>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</si>
  <si>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</si>
  <si>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</si>
  <si>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</si>
  <si>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</si>
  <si>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</si>
  <si>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</si>
  <si>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</si>
  <si>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</si>
  <si>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</si>
  <si>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</si>
  <si>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</si>
  <si>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</si>
  <si>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</si>
  <si>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</si>
  <si>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</si>
  <si>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</si>
  <si>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</si>
  <si>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</si>
  <si>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</si>
  <si>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</si>
  <si>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</si>
  <si>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</si>
  <si>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</si>
  <si>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</si>
  <si>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</si>
  <si>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</si>
  <si>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</si>
  <si>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</si>
  <si>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</si>
  <si>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</si>
  <si>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</si>
  <si>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</si>
  <si>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</si>
  <si>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</si>
  <si>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</si>
  <si>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</si>
  <si>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</si>
  <si>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</si>
  <si>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</si>
  <si>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</si>
  <si>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</si>
  <si>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</si>
  <si>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</si>
  <si>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</si>
  <si>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</si>
  <si>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</si>
  <si>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</si>
  <si>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</si>
  <si>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</si>
  <si>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</si>
  <si>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</si>
  <si>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</si>
  <si>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</si>
  <si>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</si>
  <si>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</si>
  <si>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</si>
  <si>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</si>
  <si>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</si>
  <si>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</si>
  <si>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</si>
  <si>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</si>
  <si>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</si>
  <si>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</si>
  <si>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</si>
  <si>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</si>
  <si>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</si>
  <si>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</si>
  <si>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</si>
  <si>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</si>
  <si>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</si>
  <si>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</si>
  <si>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</si>
  <si>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</si>
  <si>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</si>
  <si>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</si>
  <si>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</si>
  <si>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</si>
  <si>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</si>
  <si>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</si>
  <si>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</si>
  <si>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</si>
  <si>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</si>
  <si>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</si>
  <si>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</si>
  <si>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</si>
  <si>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</si>
  <si>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</si>
  <si>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</si>
  <si>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</si>
  <si>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</si>
  <si>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</si>
  <si>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</si>
  <si>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</si>
  <si>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</si>
  <si>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</si>
  <si>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</si>
  <si>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</si>
  <si>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</si>
  <si>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</si>
  <si>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</si>
  <si>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</si>
  <si>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</si>
  <si>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</si>
  <si>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</si>
  <si>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</si>
  <si>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</si>
  <si>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</si>
  <si>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</si>
  <si>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</si>
  <si>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</si>
  <si>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</si>
  <si>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</si>
  <si>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</si>
  <si>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</si>
  <si>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</si>
  <si>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</si>
  <si>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</si>
  <si>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</si>
  <si>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</si>
  <si>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</si>
  <si>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</si>
  <si>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</si>
  <si>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</si>
  <si>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</si>
  <si>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</si>
  <si>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</si>
  <si>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</si>
  <si>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</si>
  <si>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</si>
  <si>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</si>
  <si>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</si>
  <si>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</si>
  <si>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</si>
  <si>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</si>
  <si>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</si>
  <si>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</si>
  <si>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</si>
  <si>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</si>
  <si>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</si>
  <si>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</si>
  <si>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</si>
  <si>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</si>
  <si>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</si>
  <si>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</si>
  <si>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</si>
  <si>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</si>
  <si>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</si>
  <si>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</si>
  <si>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</si>
  <si>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</si>
  <si>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</si>
  <si>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</si>
  <si>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</si>
  <si>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</si>
  <si>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</si>
  <si>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</si>
  <si>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</si>
  <si>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</si>
  <si>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</si>
  <si>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</si>
  <si>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</si>
  <si>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</si>
  <si>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</si>
  <si>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</si>
  <si>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</si>
  <si>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</si>
  <si>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</si>
  <si>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</si>
  <si>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</si>
  <si>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</si>
  <si>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</si>
  <si>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</si>
  <si>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</si>
  <si>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</si>
  <si>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</si>
  <si>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</si>
  <si>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</si>
  <si>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</si>
  <si>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</si>
  <si>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</si>
  <si>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</si>
  <si>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</si>
  <si>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</si>
  <si>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</si>
  <si>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</si>
  <si>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</si>
  <si>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</si>
  <si>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</si>
  <si>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</si>
  <si>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</si>
  <si>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</si>
  <si>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</si>
  <si>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</si>
  <si>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</si>
  <si>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</si>
  <si>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</si>
  <si>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</si>
  <si>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</si>
  <si>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</si>
  <si>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</si>
  <si>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</si>
  <si>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</si>
  <si>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</si>
  <si>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</si>
  <si>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</si>
  <si>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</si>
  <si>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</si>
  <si>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</si>
  <si>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</si>
  <si>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</si>
  <si>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</si>
  <si>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</si>
  <si>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</si>
  <si>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</si>
  <si>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</si>
  <si>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</si>
  <si>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</si>
  <si>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</si>
  <si>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</si>
  <si>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</si>
  <si>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</si>
  <si>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</si>
  <si>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</si>
  <si>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</si>
  <si>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</si>
  <si>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</si>
  <si>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</si>
  <si>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</si>
  <si>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</si>
  <si>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</si>
  <si>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</si>
  <si>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</si>
  <si>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</si>
  <si>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</si>
  <si>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</si>
  <si>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</si>
  <si>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</si>
  <si>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</si>
  <si>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</si>
  <si>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</si>
  <si>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</si>
  <si>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</si>
  <si>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</si>
  <si>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</si>
  <si>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</si>
  <si>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</si>
  <si>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</si>
  <si>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</si>
  <si>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</si>
  <si>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</si>
  <si>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</si>
  <si>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</si>
  <si>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</si>
  <si>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</si>
  <si>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</si>
  <si>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</si>
  <si>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</si>
  <si>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</si>
  <si>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</si>
  <si>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</si>
  <si>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</si>
  <si>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</si>
  <si>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</si>
  <si>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</si>
  <si>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</si>
  <si>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</si>
  <si>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</si>
  <si>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</si>
  <si>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</si>
  <si>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</si>
  <si>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</si>
  <si>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</si>
  <si>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</si>
  <si>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</si>
  <si>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</si>
  <si>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</si>
  <si>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</si>
  <si>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</si>
  <si>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</si>
  <si>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</si>
  <si>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</si>
  <si>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</si>
  <si>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</si>
  <si>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</si>
  <si>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</si>
  <si>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</si>
  <si>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</si>
  <si>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</si>
  <si>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</si>
  <si>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</si>
  <si>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</si>
  <si>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</si>
  <si>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</si>
  <si>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</si>
  <si>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</si>
  <si>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</si>
  <si>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</si>
  <si>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</si>
  <si>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</si>
  <si>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</si>
  <si>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</si>
  <si>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</si>
  <si>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</si>
  <si>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</si>
  <si>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</si>
  <si>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</si>
  <si>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</si>
  <si>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</si>
  <si>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</si>
  <si>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</si>
  <si>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</si>
  <si>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</si>
  <si>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</si>
  <si>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</si>
  <si>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</si>
  <si>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</si>
  <si>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</si>
  <si>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</si>
  <si>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</si>
  <si>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</si>
  <si>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</si>
  <si>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</si>
  <si>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</si>
  <si>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</si>
  <si>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</si>
  <si>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</si>
  <si>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</si>
  <si>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</si>
  <si>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</si>
  <si>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</si>
  <si>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</si>
  <si>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</si>
  <si>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</si>
  <si>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</si>
  <si>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</si>
  <si>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</si>
  <si>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</si>
  <si>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</si>
  <si>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</si>
  <si>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</si>
  <si>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</si>
  <si>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</si>
  <si>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</si>
  <si>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</si>
  <si>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</si>
  <si>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</si>
  <si>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</si>
  <si>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</si>
  <si>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</si>
  <si>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</si>
  <si>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</si>
  <si>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</si>
  <si>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</si>
  <si>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</si>
  <si>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</si>
  <si>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</si>
  <si>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</si>
  <si>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</si>
  <si>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</si>
  <si>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</si>
  <si>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</si>
  <si>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</si>
  <si>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</si>
  <si>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</si>
  <si>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</si>
  <si>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</si>
  <si>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</si>
  <si>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</si>
  <si>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</si>
  <si>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</si>
  <si>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</si>
  <si>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</si>
  <si>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</si>
  <si>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</si>
  <si>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</si>
  <si>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</si>
  <si>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</si>
  <si>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</si>
  <si>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</si>
  <si>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</si>
  <si>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</si>
  <si>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</si>
  <si>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</si>
  <si>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</si>
  <si>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</si>
  <si>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</si>
  <si>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</si>
  <si>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</si>
  <si>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</si>
  <si>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</si>
  <si>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</si>
  <si>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</si>
  <si>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</si>
  <si>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</si>
  <si>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</si>
  <si>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</si>
  <si>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</si>
  <si>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</si>
  <si>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</si>
  <si>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</si>
  <si>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</si>
  <si>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</si>
  <si>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</si>
  <si>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</si>
  <si>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</si>
  <si>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</si>
  <si>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</si>
  <si>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</si>
  <si>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</si>
  <si>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</si>
  <si>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</si>
  <si>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</si>
  <si>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</si>
  <si>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</si>
  <si>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</si>
  <si>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</si>
  <si>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</si>
  <si>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</si>
  <si>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</si>
  <si>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</si>
  <si>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</si>
  <si>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</si>
  <si>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</si>
  <si>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</si>
  <si>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</si>
  <si>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</si>
  <si>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</si>
  <si>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</si>
  <si>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</si>
  <si>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</si>
  <si>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</si>
  <si>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</si>
  <si>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</si>
  <si>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</si>
  <si>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</si>
  <si>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</si>
  <si>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</si>
  <si>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</si>
  <si>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</si>
  <si>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</si>
  <si>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</si>
  <si>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</si>
  <si>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</si>
  <si>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</si>
  <si>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</si>
  <si>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</si>
  <si>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</si>
  <si>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</si>
  <si>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</si>
  <si>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</si>
  <si>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</si>
  <si>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</si>
  <si>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</si>
  <si>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</si>
  <si>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</si>
  <si>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</si>
  <si>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</si>
  <si>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</si>
  <si>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</si>
  <si>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</si>
  <si>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</si>
  <si>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</si>
  <si>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</si>
  <si>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</si>
  <si>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</si>
  <si>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</si>
  <si>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</si>
  <si>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</si>
  <si>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</si>
  <si>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</si>
  <si>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</si>
  <si>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</si>
  <si>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</si>
  <si>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</si>
  <si>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</si>
  <si>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</si>
  <si>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</si>
  <si>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</si>
  <si>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</si>
  <si>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</si>
  <si>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</si>
  <si>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</si>
  <si>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</si>
  <si>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</si>
  <si>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</si>
  <si>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</si>
  <si>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</si>
  <si>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</si>
  <si>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</si>
  <si>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</si>
  <si>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</si>
  <si>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</si>
  <si>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</si>
  <si>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</si>
  <si>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</si>
  <si>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</si>
  <si>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</si>
  <si>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</si>
  <si>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</si>
  <si>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</si>
  <si>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</si>
  <si>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</si>
  <si>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</si>
  <si>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</si>
  <si>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</si>
  <si>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</si>
  <si>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</si>
  <si>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</si>
  <si>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</si>
  <si>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</si>
  <si>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</si>
  <si>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</si>
  <si>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</si>
  <si>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</si>
  <si>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</si>
  <si>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</si>
  <si>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</si>
  <si>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</si>
  <si>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</si>
  <si>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</si>
  <si>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</si>
  <si>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</si>
  <si>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</si>
  <si>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</si>
  <si>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</si>
  <si>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</si>
  <si>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</si>
  <si>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</si>
  <si>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</si>
  <si>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</si>
  <si>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</si>
  <si>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</si>
  <si>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</si>
  <si>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</si>
  <si>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</si>
  <si>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</si>
  <si>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</si>
  <si>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</si>
  <si>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</si>
  <si>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</si>
  <si>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</si>
  <si>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</si>
  <si>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</si>
  <si>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</si>
  <si>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</si>
  <si>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</si>
  <si>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</si>
  <si>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</si>
  <si>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</si>
  <si>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</si>
  <si>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</si>
  <si>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</si>
  <si>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</si>
  <si>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</si>
  <si>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</si>
  <si>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</si>
  <si>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</si>
  <si>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</si>
  <si>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</si>
  <si>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</si>
  <si>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</si>
  <si>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</si>
  <si>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</si>
  <si>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</si>
  <si>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</si>
  <si>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</si>
  <si>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</si>
  <si>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</si>
  <si>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</si>
  <si>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</si>
  <si>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</si>
  <si>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</si>
  <si>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</si>
  <si>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</si>
  <si>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</si>
  <si>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</si>
  <si>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</si>
  <si>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</si>
  <si>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</si>
  <si>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</si>
  <si>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</si>
  <si>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</si>
  <si>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</si>
  <si>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</si>
  <si>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</si>
  <si>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</si>
  <si>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</si>
  <si>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</si>
  <si>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</si>
  <si>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</si>
  <si>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</si>
  <si>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</si>
  <si>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</si>
  <si>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</si>
  <si>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</si>
  <si>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</si>
  <si>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</si>
  <si>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</si>
  <si>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</si>
  <si>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</si>
  <si>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</si>
  <si>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</si>
  <si>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</si>
  <si>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</si>
  <si>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</si>
  <si>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</si>
  <si>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</si>
  <si>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</si>
  <si>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</si>
  <si>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</si>
  <si>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</si>
  <si>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</si>
  <si>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</si>
  <si>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</si>
  <si>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</si>
  <si>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</si>
  <si>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</si>
  <si>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</si>
  <si>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</si>
  <si>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</si>
  <si>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</si>
  <si>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</si>
  <si>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</si>
  <si>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</si>
  <si>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</si>
  <si>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</si>
  <si>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</si>
  <si>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</si>
  <si>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</si>
  <si>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</si>
  <si>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</si>
  <si>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</si>
  <si>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</si>
  <si>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</si>
  <si>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</si>
  <si>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</si>
  <si>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</si>
  <si>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</si>
  <si>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</si>
  <si>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</si>
  <si>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</si>
  <si>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</si>
  <si>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</si>
  <si>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</si>
  <si>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</si>
  <si>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</si>
  <si>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</si>
  <si>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</si>
  <si>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</si>
  <si>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</si>
  <si>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</si>
  <si>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</si>
  <si>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</si>
  <si>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</si>
  <si>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</si>
  <si>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</si>
  <si>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</si>
  <si>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</si>
  <si>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</si>
  <si>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</si>
  <si>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</si>
  <si>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</si>
  <si>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</si>
  <si>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</si>
  <si>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</si>
  <si>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</si>
  <si>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</si>
  <si>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</si>
  <si>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</si>
  <si>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</si>
  <si>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</si>
  <si>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</si>
  <si>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</si>
  <si>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</si>
  <si>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</si>
  <si>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</si>
  <si>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</si>
  <si>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</si>
  <si>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</si>
  <si>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</si>
  <si>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</si>
  <si>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</si>
  <si>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</si>
  <si>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</si>
  <si>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</si>
  <si>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</si>
  <si>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</si>
  <si>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</si>
  <si>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</si>
  <si>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</si>
  <si>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</si>
  <si>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</si>
  <si>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</si>
  <si>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</si>
  <si>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</si>
  <si>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</si>
  <si>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</si>
  <si>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</si>
  <si>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</si>
  <si>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</si>
  <si>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</si>
  <si>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</si>
  <si>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</si>
  <si>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</si>
  <si>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</si>
  <si>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</si>
  <si>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</si>
  <si>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</si>
  <si>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</si>
  <si>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</si>
  <si>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</si>
  <si>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</si>
  <si>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</si>
  <si>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</si>
  <si>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</si>
  <si>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</si>
  <si>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</si>
  <si>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</si>
  <si>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</si>
  <si>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</si>
  <si>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</si>
  <si>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</si>
  <si>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</si>
  <si>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</si>
  <si>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</si>
  <si>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</si>
  <si>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</si>
  <si>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</si>
  <si>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</si>
  <si>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</si>
  <si>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</si>
  <si>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</si>
  <si>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</si>
  <si>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</si>
  <si>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</si>
  <si>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</si>
  <si>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</si>
  <si>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</si>
  <si>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</si>
  <si>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</si>
  <si>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</si>
  <si>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</si>
  <si>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</si>
  <si>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</si>
  <si>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</si>
  <si>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</si>
  <si>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</si>
  <si>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</si>
  <si>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</si>
  <si>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</si>
  <si>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</si>
  <si>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</si>
  <si>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</si>
  <si>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</si>
  <si>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</si>
  <si>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</si>
  <si>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</si>
  <si>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</si>
  <si>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</si>
  <si>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</si>
  <si>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</si>
  <si>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</si>
  <si>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</si>
  <si>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</si>
  <si>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</si>
  <si>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</si>
  <si>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</si>
  <si>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</si>
  <si>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</si>
  <si>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</si>
  <si>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</si>
  <si>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</si>
  <si>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</si>
  <si>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</si>
  <si>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</si>
  <si>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</si>
  <si>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</si>
  <si>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</si>
  <si>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</si>
  <si>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</si>
  <si>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</si>
  <si>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</si>
  <si>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</si>
  <si>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</si>
  <si>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</si>
  <si>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</si>
  <si>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</si>
  <si>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</si>
  <si>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</si>
  <si>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</si>
  <si>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</si>
  <si>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</si>
  <si>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</si>
  <si>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</si>
  <si>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</si>
  <si>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</si>
  <si>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</si>
  <si>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</si>
  <si>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</si>
  <si>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</si>
  <si>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</si>
  <si>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</si>
  <si>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</si>
  <si>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</si>
  <si>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</si>
  <si>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</si>
  <si>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</si>
  <si>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</si>
  <si>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</si>
  <si>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</si>
  <si>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</si>
  <si>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</si>
  <si>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</si>
  <si>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</si>
  <si>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</si>
  <si>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</si>
  <si>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</si>
  <si>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</si>
  <si>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</si>
  <si>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</si>
  <si>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</si>
  <si>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</si>
  <si>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</si>
  <si>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</si>
  <si>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</si>
  <si>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</si>
  <si>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</si>
  <si>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</si>
  <si>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</si>
  <si>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</si>
  <si>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</si>
  <si>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</si>
  <si>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</si>
  <si>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</si>
  <si>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</si>
  <si>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</si>
  <si>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</si>
  <si>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</si>
  <si>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</si>
  <si>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</si>
  <si>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</si>
  <si>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</si>
  <si>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</si>
  <si>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</si>
  <si>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</si>
  <si>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</si>
  <si>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</si>
  <si>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</si>
  <si>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</si>
  <si>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</si>
  <si>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</si>
  <si>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</si>
  <si>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</si>
  <si>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</si>
  <si>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</si>
  <si>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</si>
  <si>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</si>
  <si>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</si>
  <si>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</si>
  <si>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</si>
  <si>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</si>
  <si>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</si>
  <si>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</si>
  <si>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</si>
  <si>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</si>
  <si>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</si>
  <si>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</si>
  <si>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</si>
  <si>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</si>
  <si>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</si>
  <si>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</si>
  <si>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</si>
  <si>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</si>
  <si>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</si>
  <si>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</si>
  <si>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</si>
  <si>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</si>
  <si>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</si>
  <si>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</si>
  <si>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</si>
  <si>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</si>
  <si>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</si>
  <si>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</si>
  <si>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</si>
  <si>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</si>
  <si>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</si>
  <si>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</si>
  <si>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</si>
  <si>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</si>
  <si>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</si>
  <si>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</si>
  <si>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</si>
  <si>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</si>
  <si>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</si>
  <si>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</si>
  <si>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</si>
  <si>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</si>
  <si>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</si>
  <si>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</si>
  <si>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</si>
  <si>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</si>
  <si>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</si>
  <si>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</si>
  <si>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</si>
  <si>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</si>
  <si>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</si>
  <si>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</si>
  <si>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</si>
  <si>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</si>
  <si>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</si>
  <si>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</si>
  <si>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</si>
  <si>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</si>
  <si>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</si>
  <si>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</si>
  <si>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</si>
  <si>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</si>
  <si>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</si>
  <si>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</si>
  <si>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</si>
  <si>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</si>
  <si>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</si>
  <si>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</si>
  <si>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</si>
  <si>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</si>
  <si>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</si>
  <si>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</si>
  <si>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</si>
  <si>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</si>
  <si>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</si>
  <si>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</si>
  <si>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</si>
  <si>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</si>
  <si>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</si>
  <si>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</si>
  <si>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</si>
  <si>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</si>
  <si>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</si>
  <si>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</si>
  <si>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</si>
  <si>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</si>
  <si>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</si>
  <si>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</si>
  <si>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</si>
  <si>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</si>
  <si>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</si>
  <si>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</si>
  <si>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</si>
  <si>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</si>
  <si>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</si>
  <si>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</si>
  <si>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</si>
  <si>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</si>
  <si>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</si>
  <si>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</si>
  <si>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</si>
  <si>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</si>
  <si>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</si>
  <si>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</si>
  <si>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</si>
  <si>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</si>
  <si>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</si>
  <si>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</si>
  <si>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</si>
  <si>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</si>
  <si>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</si>
  <si>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</si>
  <si>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</si>
  <si>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</si>
  <si>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</si>
  <si>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</si>
  <si>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</si>
  <si>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</si>
  <si>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</si>
  <si>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</si>
  <si>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</si>
  <si>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</si>
  <si>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</si>
  <si>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</si>
  <si>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</si>
  <si>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</si>
  <si>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</si>
  <si>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</si>
  <si>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</si>
  <si>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</si>
  <si>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</si>
  <si>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</si>
  <si>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</si>
  <si>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</si>
  <si>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</si>
  <si>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</si>
  <si>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</si>
  <si>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</si>
  <si>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</si>
  <si>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</si>
  <si>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</si>
  <si>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</si>
  <si>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</si>
  <si>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</si>
  <si>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</si>
  <si>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</si>
  <si>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</si>
  <si>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</si>
  <si>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</si>
  <si>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</si>
  <si>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</si>
  <si>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</si>
  <si>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</si>
  <si>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</si>
  <si>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</si>
  <si>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</si>
  <si>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</si>
  <si>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</si>
  <si>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</si>
  <si>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</si>
  <si>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</si>
  <si>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</si>
  <si>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</si>
  <si>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</si>
  <si>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</si>
  <si>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</si>
  <si>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</si>
  <si>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</si>
  <si>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</si>
  <si>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</si>
  <si>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</si>
  <si>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</si>
  <si>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</si>
  <si>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</si>
  <si>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</si>
  <si>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</si>
  <si>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</si>
  <si>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</si>
  <si>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</si>
  <si>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</si>
  <si>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</si>
  <si>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</si>
  <si>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</si>
  <si>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</si>
  <si>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</si>
  <si>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</si>
  <si>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</si>
  <si>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</si>
  <si>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</si>
  <si>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</si>
  <si>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</si>
  <si>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</si>
  <si>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</si>
  <si>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</si>
  <si>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</si>
  <si>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</si>
  <si>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</si>
  <si>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</si>
  <si>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</si>
  <si>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</si>
  <si>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</si>
  <si>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</si>
  <si>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</si>
  <si>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</si>
  <si>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</si>
  <si>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</si>
  <si>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</si>
  <si>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</si>
  <si>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</si>
  <si>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</si>
  <si>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</si>
  <si>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</si>
  <si>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</si>
  <si>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</si>
  <si>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</si>
  <si>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</si>
  <si>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</si>
  <si>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</si>
  <si>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</si>
  <si>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</si>
  <si>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</si>
  <si>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</si>
  <si>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</si>
  <si>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</si>
  <si>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</si>
  <si>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</si>
  <si>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</si>
  <si>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</si>
  <si>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</si>
  <si>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</si>
  <si>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</si>
  <si>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</si>
  <si>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</si>
  <si>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</si>
  <si>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</si>
  <si>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</si>
  <si>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</si>
  <si>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</si>
  <si>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</si>
  <si>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</si>
  <si>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</si>
  <si>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</si>
  <si>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</si>
  <si>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</si>
  <si>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</si>
  <si>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</si>
  <si>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</si>
  <si>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</si>
  <si>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</si>
  <si>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</si>
  <si>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</si>
  <si>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</si>
  <si>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</si>
  <si>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</si>
  <si>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</si>
  <si>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</si>
  <si>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</si>
  <si>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</si>
  <si>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</si>
  <si>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</si>
  <si>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</si>
  <si>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</si>
  <si>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</si>
  <si>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</si>
  <si>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</si>
  <si>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</si>
  <si>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</si>
  <si>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</si>
  <si>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</si>
  <si>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</si>
  <si>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</si>
  <si>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</si>
  <si>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</si>
  <si>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</si>
  <si>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</si>
  <si>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</si>
  <si>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</si>
  <si>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</si>
  <si>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</si>
  <si>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</si>
  <si>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</si>
  <si>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</si>
  <si>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</si>
  <si>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</si>
  <si>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</si>
  <si>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</si>
  <si>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</si>
  <si>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</si>
  <si>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</si>
  <si>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</si>
  <si>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</si>
  <si>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</si>
  <si>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</si>
  <si>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</si>
  <si>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</si>
  <si>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</si>
  <si>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</si>
  <si>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</si>
  <si>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</si>
  <si>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</si>
  <si>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</si>
  <si>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</si>
  <si>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</si>
  <si>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</si>
  <si>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</si>
  <si>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</si>
  <si>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</si>
  <si>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</si>
  <si>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</si>
  <si>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</si>
  <si>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</si>
  <si>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</si>
  <si>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</si>
  <si>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</si>
  <si>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</si>
  <si>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</si>
  <si>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</si>
  <si>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</si>
  <si>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</si>
  <si>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</si>
  <si>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</si>
  <si>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</si>
  <si>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</si>
  <si>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</si>
  <si>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</si>
  <si>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</si>
  <si>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</si>
  <si>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</si>
  <si>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</si>
  <si>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</si>
  <si>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</si>
  <si>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</si>
  <si>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</si>
  <si>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</si>
  <si>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</si>
  <si>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</si>
  <si>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</si>
  <si>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</si>
  <si>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</si>
  <si>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</si>
  <si>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</si>
  <si>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</si>
  <si>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</si>
  <si>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</si>
  <si>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</si>
  <si>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</si>
  <si>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</si>
  <si>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</si>
  <si>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</si>
  <si>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</si>
  <si>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</si>
  <si>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</si>
  <si>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</si>
  <si>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</si>
  <si>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</si>
  <si>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</si>
  <si>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</si>
  <si>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</si>
  <si>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</si>
  <si>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</si>
  <si>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</si>
  <si>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</si>
  <si>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</si>
  <si>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</si>
  <si>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</si>
  <si>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</si>
  <si>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</si>
  <si>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</si>
  <si>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</si>
  <si>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</si>
  <si>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</si>
  <si>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</si>
  <si>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</si>
  <si>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</si>
  <si>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</si>
  <si>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</si>
  <si>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</si>
  <si>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</si>
  <si>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</si>
  <si>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</si>
  <si>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</si>
  <si>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</si>
  <si>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</si>
  <si>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</si>
  <si>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</si>
  <si>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</si>
  <si>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</si>
  <si>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</si>
  <si>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</si>
  <si>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</si>
  <si>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</si>
  <si>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</si>
  <si>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</si>
  <si>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</si>
  <si>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</si>
  <si>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</si>
  <si>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</si>
  <si>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</si>
  <si>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</si>
  <si>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</si>
  <si>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</si>
  <si>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</si>
  <si>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</si>
  <si>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</si>
  <si>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</si>
  <si>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</si>
  <si>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</si>
  <si>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</si>
  <si>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</si>
  <si>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</si>
  <si>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</si>
  <si>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</si>
  <si>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</si>
  <si>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</si>
  <si>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</si>
  <si>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</si>
  <si>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</si>
  <si>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</si>
  <si>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</si>
  <si>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</si>
  <si>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</si>
  <si>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</si>
  <si>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</si>
  <si>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</si>
  <si>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</si>
  <si>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</si>
  <si>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</si>
  <si>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</si>
  <si>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</si>
  <si>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</si>
  <si>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</si>
  <si>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</si>
  <si>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</si>
  <si>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</si>
  <si>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</si>
  <si>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</si>
  <si>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</si>
  <si>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</si>
  <si>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</si>
  <si>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</si>
  <si>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</si>
  <si>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</si>
  <si>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</si>
  <si>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</si>
  <si>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</si>
  <si>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</si>
  <si>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</si>
  <si>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</si>
  <si>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</si>
  <si>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</si>
  <si>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</si>
  <si>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</si>
  <si>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</si>
  <si>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</si>
  <si>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</si>
  <si>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</si>
  <si>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</si>
  <si>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</si>
  <si>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</si>
  <si>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</si>
  <si>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</si>
  <si>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</si>
  <si>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</si>
  <si>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</si>
  <si>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</si>
  <si>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</si>
  <si>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</si>
  <si>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</si>
  <si>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</si>
  <si>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</si>
  <si>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</si>
  <si>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</si>
  <si>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</si>
  <si>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</si>
  <si>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</si>
  <si>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</si>
  <si>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</si>
  <si>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</si>
  <si>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</si>
  <si>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</si>
  <si>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</si>
  <si>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</si>
  <si>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</si>
  <si>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</si>
  <si>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</si>
  <si>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</si>
  <si>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</si>
  <si>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</si>
  <si>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</si>
  <si>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</si>
  <si>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</si>
  <si>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</si>
  <si>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</si>
  <si>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</si>
  <si>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</si>
  <si>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</si>
  <si>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</si>
  <si>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</si>
  <si>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</si>
  <si>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</si>
  <si>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</si>
  <si>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</si>
  <si>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</si>
  <si>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</si>
  <si>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</si>
  <si>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</si>
  <si>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</si>
  <si>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</si>
  <si>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</si>
  <si>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</si>
  <si>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</si>
  <si>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</si>
  <si>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</si>
  <si>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</si>
  <si>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</si>
  <si>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</si>
  <si>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</si>
  <si>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</si>
  <si>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</si>
  <si>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</si>
  <si>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</si>
  <si>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</si>
  <si>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</si>
  <si>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</si>
  <si>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</si>
  <si>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</si>
  <si>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</si>
  <si>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</si>
  <si>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</si>
  <si>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</si>
  <si>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</si>
  <si>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</si>
  <si>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</si>
  <si>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</si>
  <si>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</si>
  <si>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</si>
  <si>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</si>
  <si>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</si>
  <si>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</si>
  <si>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</si>
  <si>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</si>
  <si>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</si>
  <si>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</si>
  <si>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</si>
  <si>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</si>
  <si>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</si>
  <si>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</si>
  <si>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</si>
  <si>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</si>
  <si>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</si>
  <si>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</si>
  <si>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</si>
  <si>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</si>
  <si>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</si>
  <si>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</si>
  <si>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</si>
  <si>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</si>
  <si>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</si>
  <si>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</si>
  <si>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</si>
  <si>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</si>
  <si>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</si>
  <si>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</si>
  <si>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</si>
  <si>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</si>
  <si>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</si>
  <si>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</si>
  <si>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</si>
  <si>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</si>
  <si>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</si>
  <si>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</si>
  <si>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</si>
  <si>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</si>
  <si>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</si>
  <si>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</si>
  <si>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</si>
  <si>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</si>
  <si>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</si>
  <si>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</si>
  <si>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</si>
  <si>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</si>
  <si>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</si>
  <si>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</si>
  <si>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</si>
  <si>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</si>
  <si>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</si>
  <si>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</si>
  <si>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</si>
  <si>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</si>
  <si>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</si>
  <si>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</si>
  <si>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</si>
  <si>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</si>
  <si>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</si>
  <si>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</si>
  <si>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</si>
  <si>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</si>
  <si>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</si>
  <si>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</si>
  <si>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</si>
  <si>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</si>
  <si>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</si>
  <si>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</si>
  <si>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</si>
  <si>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</si>
  <si>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</si>
  <si>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</si>
  <si>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</si>
  <si>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</si>
  <si>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</si>
  <si>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</si>
  <si>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</si>
  <si>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</si>
  <si>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</si>
  <si>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</si>
  <si>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</si>
  <si>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</si>
  <si>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</si>
  <si>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</si>
  <si>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</si>
  <si>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</si>
  <si>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</si>
  <si>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</si>
  <si>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</si>
  <si>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</si>
  <si>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</si>
  <si>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</si>
  <si>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</si>
  <si>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</si>
  <si>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</si>
  <si>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</si>
  <si>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</si>
  <si>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</si>
  <si>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</si>
  <si>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</si>
  <si>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</si>
  <si>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</si>
  <si>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</si>
  <si>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</si>
  <si>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</si>
  <si>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</si>
  <si>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</si>
  <si>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</si>
  <si>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</si>
  <si>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</si>
  <si>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</si>
  <si>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</si>
  <si>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</si>
  <si>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</si>
  <si>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</si>
  <si>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</si>
  <si>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</si>
  <si>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</si>
  <si>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</si>
  <si>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</si>
  <si>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</si>
  <si>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</si>
  <si>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</si>
  <si>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</si>
  <si>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</si>
  <si>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</si>
  <si>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</si>
  <si>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</si>
  <si>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</si>
  <si>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</si>
  <si>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</si>
  <si>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</si>
  <si>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</si>
  <si>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</si>
  <si>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</si>
  <si>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</si>
  <si>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</si>
  <si>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</si>
  <si>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</si>
  <si>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</si>
  <si>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</si>
  <si>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</si>
  <si>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</si>
  <si>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</si>
  <si>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</si>
  <si>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</si>
  <si>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</si>
  <si>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</si>
  <si>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</si>
  <si>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</si>
  <si>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</si>
  <si>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</si>
  <si>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</si>
  <si>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</si>
  <si>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</si>
  <si>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</si>
  <si>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</si>
  <si>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</si>
  <si>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</si>
  <si>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</si>
  <si>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</si>
  <si>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</si>
  <si>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</si>
  <si>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</si>
  <si>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</si>
  <si>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</si>
  <si>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</si>
  <si>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</si>
  <si>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</si>
  <si>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</si>
  <si>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</si>
  <si>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</si>
  <si>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</si>
  <si>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</si>
  <si>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</si>
  <si>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</si>
  <si>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</si>
  <si>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</si>
  <si>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</si>
  <si>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</si>
  <si>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</si>
  <si>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</si>
  <si>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</si>
  <si>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</si>
  <si>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</si>
  <si>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</si>
  <si>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</si>
  <si>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</si>
  <si>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</si>
  <si>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</si>
  <si>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</si>
  <si>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</si>
  <si>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</si>
  <si>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</si>
  <si>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</si>
  <si>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</si>
  <si>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</si>
  <si>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</si>
  <si>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</si>
  <si>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</si>
  <si>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</si>
  <si>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</si>
  <si>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</si>
  <si>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</si>
  <si>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</si>
  <si>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</si>
  <si>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</si>
  <si>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</si>
  <si>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</si>
  <si>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</si>
  <si>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</si>
  <si>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</si>
  <si>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</si>
  <si>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</si>
  <si>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</si>
  <si>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</si>
  <si>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</si>
  <si>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</si>
  <si>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</si>
  <si>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</si>
  <si>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</si>
  <si>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</si>
  <si>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</si>
  <si>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</si>
  <si>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</si>
  <si>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</si>
  <si>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</si>
  <si>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</si>
  <si>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</si>
  <si>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</si>
  <si>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</si>
  <si>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</si>
  <si>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</si>
  <si>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</si>
  <si>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</si>
  <si>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</si>
  <si>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</si>
  <si>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</si>
  <si>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</si>
  <si>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</si>
  <si>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</si>
  <si>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</si>
  <si>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</si>
  <si>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</si>
  <si>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</si>
  <si>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</si>
  <si>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</si>
  <si>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</si>
  <si>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</si>
  <si>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</si>
  <si>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</si>
  <si>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</si>
  <si>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</si>
  <si>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</si>
  <si>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</si>
  <si>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</si>
  <si>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</si>
  <si>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</si>
  <si>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</si>
  <si>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</si>
  <si>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</si>
  <si>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</si>
  <si>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</si>
  <si>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</si>
  <si>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</si>
  <si>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</si>
  <si>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</si>
  <si>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</si>
  <si>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</si>
  <si>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</si>
  <si>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</si>
  <si>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</si>
  <si>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</si>
  <si>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</si>
  <si>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</si>
  <si>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</si>
  <si>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</si>
  <si>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</si>
  <si>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</si>
  <si>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</si>
  <si>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</si>
  <si>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</si>
  <si>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</si>
  <si>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</si>
  <si>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</si>
  <si>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</si>
  <si>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</si>
  <si>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</si>
  <si>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</si>
  <si>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</si>
  <si>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</si>
  <si>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</si>
  <si>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</si>
  <si>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</si>
  <si>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</si>
  <si>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</si>
  <si>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</si>
  <si>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</si>
  <si>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</si>
  <si>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</si>
  <si>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</si>
  <si>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</si>
  <si>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</si>
  <si>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</si>
  <si>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</si>
  <si>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</si>
  <si>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</si>
  <si>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</si>
  <si>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</si>
  <si>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</si>
  <si>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</si>
  <si>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</si>
  <si>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</si>
  <si>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</si>
  <si>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</si>
  <si>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</si>
  <si>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</si>
  <si>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</si>
  <si>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</si>
  <si>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</si>
  <si>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</si>
  <si>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</si>
  <si>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</si>
  <si>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</si>
  <si>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</si>
  <si>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</si>
  <si>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</si>
  <si>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</si>
  <si>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</si>
  <si>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</si>
  <si>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</si>
  <si>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</si>
  <si>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</si>
  <si>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</si>
  <si>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</si>
  <si>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</si>
  <si>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</si>
  <si>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</si>
  <si>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</si>
  <si>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</si>
  <si>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</si>
  <si>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</si>
  <si>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</si>
  <si>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</si>
  <si>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</si>
  <si>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</si>
  <si>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</si>
  <si>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</si>
  <si>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</si>
  <si>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</si>
  <si>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</si>
  <si>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</si>
  <si>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</si>
  <si>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</si>
  <si>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</si>
  <si>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</si>
  <si>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</si>
  <si>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</si>
  <si>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</si>
  <si>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</si>
  <si>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</si>
  <si>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</si>
  <si>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</si>
  <si>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</si>
  <si>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</si>
  <si>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</si>
  <si>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</si>
  <si>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</si>
  <si>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</si>
  <si>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</si>
  <si>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</si>
  <si>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</si>
  <si>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</si>
  <si>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</si>
  <si>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</si>
  <si>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</si>
  <si>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</si>
  <si>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</si>
  <si>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</si>
  <si>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</si>
  <si>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</si>
  <si>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</si>
  <si>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</si>
  <si>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</si>
  <si>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</si>
  <si>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</si>
  <si>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</si>
  <si>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</si>
  <si>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</si>
  <si>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</si>
  <si>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</si>
  <si>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</si>
  <si>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</si>
  <si>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</si>
  <si>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</si>
  <si>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</si>
  <si>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</si>
  <si>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</si>
  <si>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</si>
  <si>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</si>
  <si>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</si>
  <si>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</si>
  <si>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</si>
  <si>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</si>
  <si>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</si>
  <si>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</si>
  <si>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</si>
  <si>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</si>
  <si>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</si>
  <si>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</si>
  <si>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</si>
  <si>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</si>
  <si>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</si>
  <si>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</si>
  <si>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</si>
  <si>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</si>
  <si>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</si>
  <si>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</si>
  <si>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</si>
  <si>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</si>
  <si>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</si>
  <si>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</si>
  <si>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</si>
  <si>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</si>
  <si>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</si>
  <si>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</si>
  <si>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</si>
  <si>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</si>
  <si>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</si>
  <si>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</si>
  <si>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</si>
  <si>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</si>
  <si>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</si>
  <si>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</si>
  <si>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</si>
  <si>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</si>
  <si>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</si>
  <si>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</si>
  <si>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</si>
  <si>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</si>
  <si>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</si>
  <si>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</si>
  <si>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</si>
  <si>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</si>
  <si>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</si>
  <si>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</si>
  <si>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</si>
  <si>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</si>
  <si>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</si>
  <si>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</si>
  <si>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</si>
  <si>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</si>
  <si>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</si>
  <si>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</si>
  <si>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</si>
  <si>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</si>
  <si>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</si>
  <si>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</si>
  <si>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</si>
  <si>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</si>
  <si>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</si>
  <si>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</si>
  <si>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</si>
  <si>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</si>
  <si>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</si>
  <si>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</si>
  <si>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</si>
  <si>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</si>
  <si>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</si>
  <si>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</si>
  <si>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</si>
  <si>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</si>
  <si>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</si>
  <si>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</si>
  <si>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</si>
  <si>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</si>
  <si>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</si>
  <si>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</si>
  <si>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</si>
  <si>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</si>
  <si>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</si>
  <si>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</si>
  <si>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</si>
  <si>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</si>
  <si>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</si>
  <si>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</si>
  <si>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</si>
  <si>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</si>
  <si>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</si>
  <si>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</si>
  <si>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</si>
  <si>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</si>
  <si>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</si>
  <si>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</si>
  <si>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</si>
  <si>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</si>
  <si>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</si>
  <si>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</si>
  <si>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</si>
  <si>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</si>
  <si>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</si>
  <si>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</si>
  <si>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</si>
  <si>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</si>
  <si>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</si>
  <si>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</si>
  <si>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</si>
  <si>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</si>
  <si>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</si>
  <si>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</si>
  <si>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</si>
  <si>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</si>
  <si>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</si>
  <si>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</si>
  <si>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</si>
  <si>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</si>
  <si>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</si>
  <si>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</si>
  <si>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</si>
  <si>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</si>
  <si>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</si>
  <si>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</si>
  <si>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</si>
  <si>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</si>
  <si>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</si>
  <si>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</si>
  <si>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</si>
  <si>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</si>
  <si>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</si>
  <si>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</si>
  <si>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</si>
  <si>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</si>
  <si>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</si>
  <si>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</si>
  <si>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</si>
  <si>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</si>
  <si>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</si>
  <si>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</si>
  <si>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</si>
  <si>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</si>
  <si>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</si>
  <si>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</si>
  <si>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</si>
  <si>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</si>
  <si>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</si>
  <si>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</si>
  <si>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</si>
  <si>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</si>
  <si>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</si>
  <si>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</si>
  <si>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</si>
  <si>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</si>
  <si>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</si>
  <si>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</si>
  <si>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</si>
  <si>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</si>
  <si>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</si>
  <si>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</si>
  <si>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</si>
  <si>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</si>
  <si>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</si>
  <si>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</si>
  <si>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</si>
  <si>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</si>
  <si>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</si>
  <si>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</si>
  <si>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</si>
  <si>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</si>
  <si>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</si>
  <si>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</si>
  <si>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</si>
  <si>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</si>
  <si>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</si>
  <si>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</si>
  <si>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</si>
  <si>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</si>
  <si>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</si>
  <si>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</si>
  <si>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</si>
  <si>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</si>
  <si>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</si>
  <si>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</si>
  <si>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</si>
  <si>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</si>
  <si>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</si>
  <si>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</si>
  <si>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</si>
  <si>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</si>
  <si>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</si>
  <si>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</si>
  <si>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</si>
  <si>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</si>
  <si>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</si>
  <si>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</si>
  <si>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</si>
  <si>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</si>
  <si>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</si>
  <si>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</si>
  <si>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</si>
  <si>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</si>
  <si>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</si>
  <si>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</si>
  <si>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</si>
  <si>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</si>
  <si>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</si>
  <si>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</si>
  <si>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</si>
  <si>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</si>
  <si>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</si>
  <si>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</si>
  <si>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</si>
  <si>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</si>
  <si>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</si>
  <si>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</si>
  <si>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</si>
  <si>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</si>
  <si>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</si>
  <si>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</si>
  <si>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</si>
  <si>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</si>
  <si>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</si>
  <si>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</si>
  <si>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</si>
  <si>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</si>
  <si>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</si>
  <si>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</si>
  <si>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</si>
  <si>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</si>
  <si>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</si>
  <si>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</si>
  <si>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</si>
  <si>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</si>
  <si>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</si>
  <si>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</si>
  <si>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</si>
  <si>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</si>
  <si>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</si>
  <si>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</si>
  <si>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</si>
  <si>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</si>
  <si>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</si>
  <si>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</si>
  <si>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</si>
  <si>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</si>
  <si>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</si>
  <si>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</si>
  <si>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</si>
  <si>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</si>
  <si>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</si>
  <si>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</si>
  <si>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</si>
  <si>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</si>
  <si>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</si>
  <si>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</si>
  <si>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</si>
  <si>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</si>
  <si>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</si>
  <si>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</si>
  <si>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</si>
  <si>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</si>
  <si>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</si>
  <si>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</si>
  <si>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</si>
  <si>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</si>
  <si>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</si>
  <si>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</si>
  <si>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</si>
  <si>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</si>
  <si>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</si>
  <si>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</si>
  <si>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</si>
  <si>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</si>
  <si>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</si>
  <si>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</si>
  <si>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</si>
  <si>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</si>
  <si>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</si>
  <si>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</si>
  <si>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</si>
  <si>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</si>
  <si>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</si>
  <si>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</si>
  <si>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</si>
  <si>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</si>
  <si>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</si>
  <si>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</si>
  <si>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</si>
  <si>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</si>
  <si>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</si>
  <si>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</si>
  <si>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</si>
  <si>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</si>
  <si>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</si>
  <si>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</si>
  <si>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</si>
  <si>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</si>
  <si>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</si>
  <si>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</si>
  <si>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</si>
  <si>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</si>
  <si>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</si>
  <si>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</si>
  <si>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</si>
  <si>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</si>
  <si>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</si>
  <si>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</si>
  <si>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</si>
  <si>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</si>
  <si>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</si>
  <si>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</si>
  <si>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</si>
  <si>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</si>
  <si>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</si>
  <si>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</si>
  <si>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</si>
  <si>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</si>
  <si>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</si>
  <si>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</si>
  <si>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</si>
  <si>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</si>
  <si>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</si>
  <si>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</si>
  <si>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</si>
  <si>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</si>
  <si>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</si>
  <si>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</si>
  <si>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</si>
  <si>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</si>
  <si>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</si>
  <si>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</si>
  <si>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</si>
  <si>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</si>
  <si>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</si>
  <si>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</si>
  <si>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</si>
  <si>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</si>
  <si>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</si>
  <si>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</si>
  <si>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</si>
  <si>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</si>
  <si>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</si>
  <si>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</si>
  <si>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</si>
  <si>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</si>
  <si>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</si>
  <si>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</si>
  <si>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</si>
  <si>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</si>
  <si>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</si>
  <si>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</si>
  <si>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</si>
  <si>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</si>
  <si>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</si>
  <si>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</si>
  <si>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</si>
  <si>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</si>
  <si>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</si>
  <si>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</si>
  <si>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</si>
  <si>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</si>
  <si>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</si>
  <si>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</si>
  <si>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</si>
  <si>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</si>
  <si>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</si>
  <si>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</si>
  <si>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</si>
  <si>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</si>
  <si>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</si>
  <si>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</si>
  <si>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</si>
  <si>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</si>
  <si>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</si>
  <si>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</si>
  <si>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</si>
  <si>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</si>
  <si>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</si>
  <si>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</si>
  <si>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</si>
  <si>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</si>
  <si>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</si>
  <si>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</si>
  <si>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</si>
  <si>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</si>
  <si>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</si>
  <si>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</si>
  <si>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</si>
  <si>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</si>
  <si>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</si>
  <si>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</si>
  <si>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</si>
  <si>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</si>
  <si>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</si>
  <si>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</si>
  <si>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</si>
  <si>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</si>
  <si>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</si>
  <si>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</si>
  <si>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</si>
  <si>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</si>
  <si>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</si>
  <si>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</si>
  <si>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</si>
  <si>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</si>
  <si>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</si>
  <si>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</si>
  <si>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</si>
  <si>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</si>
  <si>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</si>
  <si>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</si>
  <si>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</si>
  <si>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</si>
  <si>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</si>
  <si>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</si>
  <si>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</si>
  <si>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</si>
  <si>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</si>
  <si>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</si>
  <si>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</si>
  <si>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</si>
  <si>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</si>
  <si>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</si>
  <si>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</si>
  <si>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</si>
  <si>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</si>
  <si>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</si>
  <si>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</si>
  <si>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</si>
  <si>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</si>
  <si>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</si>
  <si>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</si>
  <si>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</si>
  <si>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</si>
  <si>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</si>
  <si>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</si>
  <si>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</si>
  <si>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</si>
  <si>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</si>
  <si>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</si>
  <si>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</si>
  <si>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</si>
  <si>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</si>
  <si>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</si>
  <si>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</si>
  <si>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</si>
  <si>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</si>
  <si>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</si>
  <si>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</si>
  <si>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</si>
  <si>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</si>
  <si>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</si>
  <si>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</si>
  <si>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</si>
  <si>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</si>
  <si>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</si>
  <si>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</si>
  <si>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</si>
  <si>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</si>
  <si>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</si>
  <si>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</si>
  <si>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</si>
  <si>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</si>
  <si>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</si>
  <si>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</si>
  <si>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</si>
  <si>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</si>
  <si>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</si>
  <si>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</si>
  <si>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</si>
  <si>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</si>
  <si>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</si>
  <si>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</si>
  <si>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</si>
  <si>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</si>
  <si>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</si>
  <si>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</si>
  <si>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</si>
  <si>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</si>
  <si>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</si>
  <si>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</si>
  <si>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</si>
  <si>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</si>
  <si>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</si>
  <si>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</si>
  <si>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</si>
  <si>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</si>
  <si>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</si>
  <si>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</si>
  <si>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</si>
  <si>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</si>
  <si>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</si>
  <si>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</si>
  <si>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</si>
  <si>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</si>
  <si>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</si>
  <si>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</si>
  <si>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</si>
  <si>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</si>
  <si>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</si>
  <si>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</si>
  <si>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</si>
  <si>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</si>
  <si>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</si>
  <si>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</si>
  <si>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</si>
  <si>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</si>
  <si>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</si>
  <si>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</si>
  <si>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</si>
  <si>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</si>
  <si>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</si>
  <si>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</si>
  <si>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</si>
  <si>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</si>
  <si>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</si>
  <si>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</si>
  <si>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</si>
  <si>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</si>
  <si>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</si>
  <si>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</si>
  <si>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</si>
  <si>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</si>
  <si>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</si>
  <si>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</si>
  <si>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</si>
  <si>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</si>
  <si>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</si>
  <si>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</si>
  <si>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</si>
  <si>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</si>
  <si>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</si>
  <si>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</si>
  <si>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</si>
  <si>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</si>
  <si>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</si>
  <si>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</si>
  <si>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</si>
  <si>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</si>
  <si>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</si>
  <si>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</si>
  <si>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</si>
  <si>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</si>
  <si>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</si>
  <si>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</si>
  <si>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</si>
  <si>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</si>
  <si>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</si>
  <si>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</si>
  <si>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</si>
  <si>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</si>
  <si>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</si>
  <si>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</si>
  <si>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</si>
  <si>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</si>
  <si>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</si>
  <si>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</si>
  <si>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</si>
  <si>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</si>
  <si>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</si>
  <si>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</si>
  <si>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</si>
  <si>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</si>
  <si>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</si>
  <si>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</si>
  <si>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</si>
  <si>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</si>
  <si>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</si>
  <si>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</si>
  <si>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</si>
  <si>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</si>
  <si>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</si>
  <si>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</si>
  <si>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</si>
  <si>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</si>
  <si>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</si>
  <si>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</si>
  <si>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</si>
  <si>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</si>
  <si>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</si>
  <si>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</si>
  <si>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</si>
  <si>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</si>
  <si>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</si>
  <si>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</si>
  <si>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</si>
  <si>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</si>
  <si>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</si>
  <si>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</si>
  <si>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</si>
  <si>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</si>
  <si>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</si>
  <si>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</si>
  <si>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</si>
  <si>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</si>
  <si>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</si>
  <si>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</si>
  <si>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</si>
  <si>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</si>
  <si>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</si>
  <si>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</si>
  <si>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</si>
  <si>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</si>
  <si>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</si>
  <si>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</si>
  <si>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</si>
  <si>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</si>
  <si>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</si>
  <si>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</si>
  <si>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</si>
  <si>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</si>
  <si>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</si>
  <si>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</si>
  <si>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</si>
  <si>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</si>
  <si>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</si>
  <si>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</si>
  <si>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</si>
  <si>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</si>
  <si>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</si>
  <si>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</si>
  <si>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</si>
  <si>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</si>
  <si>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</si>
  <si>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</si>
  <si>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</si>
  <si>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</si>
  <si>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</si>
  <si>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</si>
  <si>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</si>
  <si>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</si>
  <si>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</si>
  <si>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</si>
  <si>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</si>
  <si>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</si>
  <si>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</si>
  <si>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</si>
  <si>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</si>
  <si>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</si>
  <si>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</si>
  <si>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</si>
  <si>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</si>
  <si>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</si>
  <si>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</si>
  <si>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</si>
  <si>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</si>
  <si>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</si>
  <si>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</si>
  <si>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</si>
  <si>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</si>
  <si>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</si>
  <si>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</si>
  <si>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</si>
  <si>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</si>
  <si>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</si>
  <si>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</si>
  <si>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</si>
  <si>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</si>
  <si>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</si>
  <si>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</si>
  <si>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</si>
  <si>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</si>
  <si>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</si>
  <si>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</si>
  <si>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</si>
  <si>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</si>
  <si>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</si>
  <si>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</si>
  <si>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</si>
  <si>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</si>
  <si>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</si>
  <si>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</si>
  <si>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</si>
  <si>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</si>
  <si>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</si>
  <si>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</si>
  <si>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</si>
  <si>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</si>
  <si>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</si>
  <si>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</si>
  <si>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</si>
  <si>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</si>
  <si>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</si>
  <si>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</si>
  <si>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</si>
  <si>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</si>
  <si>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</si>
  <si>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</si>
  <si>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</si>
  <si>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</si>
  <si>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</si>
  <si>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</si>
  <si>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</si>
  <si>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</si>
  <si>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</si>
  <si>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</si>
  <si>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</si>
  <si>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</si>
  <si>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</si>
  <si>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</si>
  <si>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</si>
  <si>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</si>
  <si>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</si>
  <si>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</si>
  <si>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</si>
  <si>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</si>
  <si>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</si>
  <si>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</si>
  <si>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</si>
  <si>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</si>
  <si>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</si>
  <si>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</si>
  <si>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</si>
  <si>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</si>
  <si>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</si>
  <si>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</si>
  <si>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</si>
  <si>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</si>
  <si>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</si>
  <si>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</si>
  <si>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</si>
  <si>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</si>
  <si>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</si>
  <si>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</si>
  <si>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</si>
  <si>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</si>
  <si>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</si>
  <si>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</si>
  <si>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</si>
  <si>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</si>
  <si>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</si>
  <si>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</si>
  <si>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</si>
  <si>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</si>
  <si>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</si>
  <si>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</si>
  <si>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</si>
  <si>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</si>
  <si>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</si>
  <si>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</si>
  <si>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</si>
  <si>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</si>
  <si>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</si>
  <si>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</si>
  <si>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</si>
  <si>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</si>
  <si>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</si>
  <si>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</si>
  <si>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</si>
  <si>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</si>
  <si>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</si>
  <si>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</si>
  <si>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</si>
  <si>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</si>
  <si>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</si>
  <si>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</si>
  <si>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</si>
  <si>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</si>
  <si>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</si>
  <si>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</si>
  <si>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</si>
  <si>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</si>
  <si>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</si>
  <si>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</si>
  <si>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</si>
  <si>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</si>
  <si>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</si>
  <si>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</si>
  <si>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</si>
  <si>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</si>
  <si>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</si>
  <si>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</si>
  <si>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</si>
  <si>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</si>
  <si>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</si>
  <si>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</si>
  <si>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</si>
  <si>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</si>
  <si>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</si>
  <si>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</si>
  <si>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</si>
  <si>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</si>
  <si>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</si>
  <si>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</si>
  <si>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</si>
  <si>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</si>
  <si>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</si>
  <si>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</si>
  <si>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</si>
  <si>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</si>
  <si>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</si>
  <si>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</si>
  <si>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</si>
  <si>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</si>
  <si>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</si>
  <si>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</si>
  <si>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</si>
  <si>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</si>
  <si>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</si>
  <si>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</si>
  <si>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</si>
  <si>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</si>
  <si>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</si>
  <si>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</si>
  <si>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</si>
  <si>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</si>
  <si>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</si>
  <si>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</si>
  <si>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</si>
  <si>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</si>
  <si>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</si>
  <si>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</si>
  <si>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</si>
  <si>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</si>
  <si>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</si>
  <si>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</si>
  <si>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</si>
  <si>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</si>
  <si>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</si>
  <si>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</si>
  <si>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</si>
  <si>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</si>
  <si>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</si>
  <si>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</si>
  <si>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</si>
  <si>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</si>
  <si>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</si>
  <si>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</si>
  <si>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</si>
  <si>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</si>
  <si>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</si>
  <si>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</si>
  <si>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</si>
  <si>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</si>
  <si>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</si>
  <si>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</si>
  <si>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</si>
  <si>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</si>
  <si>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</si>
  <si>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</si>
  <si>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</si>
  <si>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</si>
  <si>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</si>
  <si>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</si>
  <si>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</si>
  <si>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</si>
  <si>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</si>
  <si>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</si>
  <si>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</si>
  <si>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</si>
  <si>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</si>
  <si>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</si>
  <si>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</si>
  <si>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</si>
  <si>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</si>
  <si>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</si>
  <si>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</si>
  <si>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</si>
  <si>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</si>
  <si>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</si>
  <si>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</si>
  <si>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</si>
  <si>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</si>
  <si>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</si>
  <si>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</si>
  <si>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</si>
  <si>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</si>
  <si>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</si>
  <si>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</si>
  <si>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</si>
  <si>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</si>
  <si>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</si>
  <si>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</si>
  <si>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</si>
  <si>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</si>
  <si>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</si>
  <si>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</si>
  <si>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</si>
  <si>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</si>
  <si>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</si>
  <si>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</si>
  <si>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</si>
  <si>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</si>
  <si>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</si>
  <si>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</si>
  <si>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</si>
  <si>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</si>
  <si>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</si>
  <si>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</si>
  <si>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</si>
  <si>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</si>
  <si>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</si>
  <si>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</si>
  <si>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</si>
  <si>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</si>
  <si>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</si>
  <si>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</si>
  <si>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</si>
  <si>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</si>
  <si>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</si>
  <si>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</si>
  <si>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</si>
  <si>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</si>
  <si>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</si>
  <si>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</si>
  <si>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</si>
  <si>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</si>
  <si>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</si>
  <si>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</si>
  <si>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</si>
  <si>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</si>
  <si>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</si>
  <si>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</si>
  <si>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</si>
  <si>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</si>
  <si>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</si>
  <si>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</si>
  <si>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</si>
  <si>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</si>
  <si>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</si>
  <si>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</si>
  <si>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</si>
  <si>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</si>
  <si>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</si>
  <si>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</si>
  <si>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</si>
  <si>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</si>
  <si>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</si>
  <si>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</si>
  <si>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</si>
  <si>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</si>
  <si>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</si>
  <si>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</si>
  <si>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</si>
  <si>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</si>
  <si>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</si>
  <si>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</si>
  <si>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</si>
  <si>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</si>
  <si>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</si>
  <si>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</si>
  <si>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</si>
  <si>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</si>
  <si>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</si>
  <si>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</si>
  <si>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</si>
  <si>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</si>
  <si>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</si>
  <si>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</si>
  <si>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</si>
  <si>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</si>
  <si>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</si>
  <si>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</si>
  <si>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</si>
  <si>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</si>
  <si>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</si>
  <si>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</si>
  <si>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</si>
  <si>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</si>
  <si>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</si>
  <si>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</si>
  <si>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</si>
  <si>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</si>
  <si>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</si>
  <si>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</si>
  <si>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</si>
  <si>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</si>
  <si>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</si>
  <si>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</si>
  <si>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</si>
  <si>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</si>
  <si>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</si>
  <si>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</si>
  <si>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</si>
  <si>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</si>
  <si>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</si>
  <si>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</si>
  <si>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</si>
  <si>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</si>
  <si>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</si>
  <si>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</si>
  <si>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</si>
  <si>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</si>
  <si>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</si>
  <si>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</si>
  <si>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</si>
  <si>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</si>
  <si>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</si>
  <si>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</si>
  <si>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</si>
  <si>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</si>
  <si>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</si>
  <si>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</si>
  <si>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</si>
  <si>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</si>
  <si>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</si>
  <si>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</si>
  <si>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</si>
  <si>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</si>
  <si>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</si>
  <si>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</si>
  <si>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</si>
  <si>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</si>
  <si>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</si>
  <si>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</si>
  <si>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</si>
  <si>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</si>
  <si>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</si>
  <si>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</si>
  <si>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</si>
  <si>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</si>
  <si>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</si>
  <si>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</si>
  <si>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</si>
  <si>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</si>
  <si>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</si>
  <si>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</si>
  <si>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</si>
  <si>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</si>
  <si>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</si>
  <si>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</si>
  <si>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</si>
  <si>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</si>
  <si>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</si>
  <si>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</si>
  <si>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</si>
  <si>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</si>
  <si>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</si>
  <si>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</si>
  <si>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</si>
  <si>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</si>
  <si>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</si>
  <si>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</si>
  <si>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</si>
  <si>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</si>
  <si>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</si>
  <si>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</si>
  <si>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</si>
  <si>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</si>
  <si>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</si>
  <si>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</si>
  <si>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</si>
  <si>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</si>
  <si>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</si>
  <si>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</si>
  <si>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</si>
  <si>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</si>
  <si>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</si>
  <si>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</si>
  <si>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</si>
  <si>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</si>
  <si>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</si>
  <si>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</si>
  <si>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</si>
  <si>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</si>
  <si>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</si>
  <si>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</si>
  <si>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</si>
  <si>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</si>
  <si>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</si>
  <si>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</si>
  <si>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</si>
  <si>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</si>
  <si>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</si>
  <si>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</si>
  <si>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</si>
  <si>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</si>
  <si>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</si>
  <si>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</si>
  <si>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</si>
  <si>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</si>
  <si>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</si>
  <si>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</si>
  <si>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</si>
  <si>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</si>
  <si>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</si>
  <si>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</si>
  <si>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</si>
  <si>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</si>
  <si>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</si>
  <si>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</si>
  <si>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</si>
  <si>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</si>
  <si>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</si>
  <si>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</si>
  <si>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</si>
  <si>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</si>
  <si>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</si>
  <si>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</si>
  <si>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</si>
  <si>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</si>
  <si>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</si>
  <si>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</si>
  <si>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</si>
  <si>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</si>
  <si>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</si>
  <si>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</si>
  <si>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</si>
  <si>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</si>
  <si>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</si>
  <si>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</si>
  <si>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</si>
  <si>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</si>
  <si>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</si>
  <si>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</si>
  <si>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</si>
  <si>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</si>
  <si>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</si>
  <si>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</si>
  <si>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</si>
  <si>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</si>
  <si>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</si>
  <si>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</si>
  <si>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</si>
  <si>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</si>
  <si>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</si>
  <si>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</si>
  <si>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</si>
  <si>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</si>
  <si>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</si>
  <si>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</si>
  <si>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</si>
  <si>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</si>
  <si>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</si>
  <si>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</si>
  <si>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</si>
  <si>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</si>
  <si>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</si>
  <si>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</si>
  <si>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</si>
  <si>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</si>
  <si>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</si>
  <si>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</si>
  <si>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</si>
  <si>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</si>
  <si>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</si>
  <si>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</si>
  <si>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</si>
  <si>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</si>
  <si>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</si>
  <si>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</si>
  <si>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</si>
  <si>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</si>
  <si>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</si>
  <si>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</si>
  <si>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</si>
  <si>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</si>
  <si>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</si>
  <si>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</si>
  <si>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</si>
  <si>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</si>
  <si>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</si>
  <si>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</si>
  <si>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</si>
  <si>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</si>
  <si>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</si>
  <si>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</si>
  <si>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</si>
  <si>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</si>
  <si>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</si>
  <si>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</si>
  <si>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</si>
  <si>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</si>
  <si>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</si>
  <si>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</si>
  <si>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</si>
  <si>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</si>
  <si>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</si>
  <si>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</si>
  <si>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</si>
  <si>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</si>
  <si>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</si>
  <si>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</si>
  <si>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</si>
  <si>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</si>
  <si>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</si>
  <si>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</si>
  <si>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</si>
  <si>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</si>
  <si>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</si>
  <si>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</si>
  <si>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</si>
  <si>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</si>
  <si>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</si>
  <si>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</si>
  <si>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</si>
  <si>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</si>
  <si>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</si>
  <si>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</si>
  <si>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</si>
  <si>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</si>
  <si>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</si>
  <si>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</si>
  <si>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</si>
  <si>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</si>
  <si>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</si>
  <si>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</si>
  <si>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</si>
  <si>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</si>
  <si>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</si>
  <si>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</si>
  <si>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</si>
  <si>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</si>
  <si>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</si>
  <si>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</si>
  <si>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</si>
  <si>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</si>
  <si>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</si>
  <si>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</si>
  <si>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</si>
  <si>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</si>
  <si>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</si>
  <si>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</si>
  <si>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</si>
  <si>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</si>
  <si>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</si>
  <si>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</si>
  <si>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</si>
  <si>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</si>
  <si>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</si>
  <si>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</si>
  <si>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</si>
  <si>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</si>
  <si>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</si>
  <si>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</si>
  <si>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</si>
  <si>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</si>
  <si>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</si>
  <si>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</si>
  <si>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</si>
  <si>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</si>
  <si>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</si>
  <si>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</si>
  <si>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</si>
  <si>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</si>
  <si>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</si>
  <si>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</si>
  <si>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</si>
  <si>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</si>
  <si>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</si>
  <si>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</si>
  <si>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</si>
  <si>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</si>
  <si>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</si>
  <si>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</si>
  <si>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</si>
  <si>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</si>
  <si>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</si>
  <si>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</si>
  <si>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</si>
  <si>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</si>
  <si>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</si>
  <si>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</si>
  <si>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</si>
  <si>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</si>
  <si>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</si>
  <si>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</si>
  <si>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</si>
  <si>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</si>
  <si>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</si>
  <si>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</si>
  <si>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</si>
  <si>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</si>
  <si>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</si>
  <si>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</si>
  <si>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</si>
  <si>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</si>
  <si>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</si>
  <si>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</si>
  <si>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</si>
  <si>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</si>
  <si>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</si>
  <si>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</si>
  <si>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</si>
  <si>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</si>
  <si>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</si>
  <si>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</si>
  <si>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</si>
  <si>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</si>
  <si>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</si>
  <si>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</si>
  <si>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</si>
  <si>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</si>
  <si>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</si>
  <si>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</si>
  <si>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</si>
  <si>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</si>
  <si>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</si>
  <si>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</si>
  <si>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</si>
  <si>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</si>
  <si>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</si>
  <si>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</si>
  <si>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</si>
  <si>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</si>
  <si>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</si>
  <si>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</si>
  <si>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</si>
  <si>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</si>
  <si>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</si>
  <si>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</si>
  <si>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</si>
  <si>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</si>
  <si>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</si>
  <si>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</si>
  <si>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</si>
  <si>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</si>
  <si>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</si>
  <si>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</si>
  <si>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</si>
  <si>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</si>
  <si>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</si>
  <si>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</si>
  <si>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</si>
  <si>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</si>
  <si>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</si>
  <si>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</si>
  <si>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</si>
  <si>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</si>
  <si>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</si>
  <si>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</si>
  <si>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</si>
  <si>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</si>
  <si>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</si>
  <si>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</si>
  <si>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</si>
  <si>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</si>
  <si>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</si>
  <si>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</si>
  <si>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</si>
  <si>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</si>
  <si>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</si>
  <si>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</si>
  <si>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</si>
  <si>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</si>
  <si>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</si>
  <si>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</si>
  <si>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</si>
  <si>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</si>
  <si>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</si>
  <si>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</si>
  <si>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</si>
  <si>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</si>
  <si>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</si>
  <si>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</si>
  <si>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</si>
  <si>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</si>
  <si>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</si>
  <si>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</si>
  <si>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</si>
  <si>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</si>
  <si>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</si>
  <si>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</si>
  <si>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</si>
  <si>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</si>
  <si>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</si>
  <si>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</si>
  <si>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</si>
  <si>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</si>
  <si>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</si>
  <si>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</si>
  <si>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</si>
  <si>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</si>
  <si>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</si>
  <si>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</si>
  <si>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</si>
  <si>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</si>
  <si>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</si>
  <si>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</si>
  <si>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</si>
  <si>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</si>
  <si>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</si>
  <si>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</si>
  <si>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</si>
  <si>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</si>
  <si>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</si>
  <si>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</si>
  <si>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</si>
  <si>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</si>
  <si>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</si>
  <si>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</si>
  <si>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</si>
  <si>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</si>
  <si>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</si>
  <si>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</si>
  <si>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</si>
  <si>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</si>
  <si>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</si>
  <si>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</si>
  <si>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</si>
  <si>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</si>
  <si>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</si>
  <si>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</si>
  <si>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</si>
  <si>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</si>
  <si>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</si>
  <si>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</si>
  <si>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</si>
  <si>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</si>
  <si>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</si>
  <si>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</si>
  <si>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</si>
  <si>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</si>
  <si>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</si>
  <si>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</si>
  <si>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</si>
  <si>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</si>
  <si>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</si>
  <si>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</si>
  <si>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</si>
  <si>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</si>
  <si>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</si>
  <si>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</si>
  <si>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</si>
  <si>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</si>
  <si>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</si>
  <si>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</si>
  <si>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</si>
  <si>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</si>
  <si>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</si>
  <si>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</si>
  <si>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</si>
  <si>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</si>
  <si>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</si>
  <si>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</si>
  <si>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</si>
  <si>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</si>
  <si>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</si>
  <si>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</si>
  <si>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</si>
  <si>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</si>
  <si>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</si>
  <si>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</si>
  <si>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</si>
  <si>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</si>
  <si>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</si>
  <si>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</si>
  <si>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</si>
  <si>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</si>
  <si>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</si>
  <si>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</si>
  <si>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</si>
  <si>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</si>
  <si>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</si>
  <si>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</si>
  <si>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</si>
  <si>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</si>
  <si>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</si>
  <si>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</si>
  <si>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</si>
  <si>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</si>
  <si>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</si>
  <si>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</si>
  <si>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</si>
  <si>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</si>
  <si>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</si>
  <si>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</si>
  <si>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</si>
  <si>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</si>
  <si>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</si>
  <si>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</si>
  <si>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</si>
  <si>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</si>
  <si>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</si>
  <si>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</si>
  <si>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</si>
  <si>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</si>
  <si>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</si>
  <si>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</si>
  <si>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</si>
  <si>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</si>
  <si>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</si>
  <si>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</si>
  <si>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</si>
  <si>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</si>
  <si>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</si>
  <si>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</si>
  <si>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</si>
  <si>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</si>
  <si>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</si>
  <si>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</si>
  <si>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</si>
  <si>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</si>
  <si>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</si>
  <si>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</si>
  <si>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</si>
  <si>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</si>
  <si>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</si>
  <si>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</si>
  <si>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</si>
  <si>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</si>
  <si>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</si>
  <si>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</si>
  <si>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</si>
  <si>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</si>
  <si>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</si>
  <si>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</si>
  <si>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</si>
  <si>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</si>
  <si>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</si>
  <si>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</si>
  <si>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</si>
  <si>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</si>
  <si>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</si>
  <si>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</si>
  <si>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</si>
  <si>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</si>
  <si>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</si>
  <si>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</si>
  <si>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</si>
  <si>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</si>
  <si>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</si>
  <si>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</si>
  <si>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</si>
  <si>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</si>
  <si>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</si>
  <si>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</si>
  <si>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</si>
  <si>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</si>
  <si>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</si>
  <si>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</si>
  <si>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</si>
  <si>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</si>
  <si>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</si>
  <si>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</si>
  <si>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</si>
  <si>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</si>
  <si>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</si>
  <si>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</si>
  <si>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</si>
  <si>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</si>
  <si>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</si>
  <si>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</si>
  <si>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</si>
  <si>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</si>
  <si>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</si>
  <si>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</si>
  <si>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</si>
  <si>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</si>
  <si>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</si>
  <si>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</si>
  <si>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</si>
  <si>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</si>
  <si>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</si>
  <si>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</si>
  <si>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</si>
  <si>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</si>
  <si>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</si>
  <si>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</si>
  <si>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</si>
  <si>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</si>
  <si>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</si>
  <si>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</si>
  <si>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</si>
  <si>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</si>
  <si>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</si>
  <si>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</si>
  <si>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</si>
  <si>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</si>
  <si>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</si>
  <si>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</si>
  <si>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</si>
  <si>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</si>
  <si>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</si>
  <si>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</si>
  <si>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</si>
  <si>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</si>
  <si>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</si>
  <si>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</si>
  <si>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</si>
  <si>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</si>
  <si>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</si>
  <si>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</si>
  <si>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</si>
  <si>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</si>
  <si>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</si>
  <si>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</si>
  <si>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</si>
  <si>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</si>
  <si>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</si>
  <si>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</si>
  <si>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</si>
  <si>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</si>
  <si>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</si>
  <si>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</si>
  <si>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</si>
  <si>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</si>
  <si>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</si>
  <si>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</si>
  <si>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</si>
  <si>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</si>
  <si>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</si>
  <si>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</si>
  <si>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</si>
  <si>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</si>
  <si>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</si>
  <si>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</si>
  <si>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</si>
  <si>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</si>
  <si>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</si>
  <si>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</si>
  <si>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</si>
  <si>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</si>
  <si>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</si>
  <si>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</si>
  <si>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</si>
  <si>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</si>
  <si>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</si>
  <si>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</si>
  <si>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</si>
  <si>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</si>
  <si>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</si>
  <si>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</si>
  <si>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</si>
  <si>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</si>
  <si>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</si>
  <si>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</si>
  <si>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</si>
  <si>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</si>
  <si>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</si>
  <si>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</si>
  <si>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</si>
  <si>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</si>
  <si>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</si>
  <si>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</si>
  <si>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</si>
  <si>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</si>
  <si>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</si>
  <si>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</si>
  <si>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</si>
  <si>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</si>
  <si>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</si>
  <si>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</si>
  <si>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</si>
  <si>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</si>
  <si>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</si>
  <si>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</si>
  <si>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</si>
  <si>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</si>
  <si>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</si>
  <si>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</si>
  <si>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</si>
  <si>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</si>
  <si>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</si>
  <si>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</si>
  <si>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</si>
  <si>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</si>
  <si>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</si>
  <si>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</si>
  <si>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</si>
  <si>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</si>
  <si>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</si>
  <si>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</si>
  <si>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</si>
  <si>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</si>
  <si>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</si>
  <si>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</si>
  <si>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</si>
  <si>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</si>
  <si>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</si>
  <si>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</si>
  <si>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</si>
  <si>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</si>
  <si>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</si>
  <si>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</si>
  <si>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</si>
  <si>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</si>
  <si>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</si>
  <si>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</si>
  <si>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</si>
  <si>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</si>
  <si>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</si>
  <si>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</si>
  <si>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</si>
  <si>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</si>
  <si>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</si>
  <si>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</si>
  <si>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</si>
  <si>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</si>
  <si>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</si>
  <si>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</si>
  <si>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</si>
  <si>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</si>
  <si>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</si>
  <si>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</si>
  <si>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</si>
  <si>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</si>
  <si>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</si>
  <si>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</si>
  <si>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</si>
  <si>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</si>
  <si>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</si>
  <si>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</si>
  <si>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</si>
  <si>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</si>
  <si>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</si>
  <si>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</si>
  <si>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</si>
  <si>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</si>
  <si>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</si>
  <si>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</si>
  <si>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</si>
  <si>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</si>
  <si>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</si>
  <si>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</si>
  <si>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</si>
  <si>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</si>
  <si>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</si>
  <si>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</si>
  <si>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</si>
  <si>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</si>
  <si>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</si>
  <si>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</si>
  <si>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</si>
  <si>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</si>
  <si>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</si>
  <si>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</si>
  <si>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</si>
  <si>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</si>
  <si>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</si>
  <si>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</si>
  <si>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</si>
  <si>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</si>
  <si>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</si>
  <si>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</si>
  <si>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</si>
  <si>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</si>
  <si>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</si>
  <si>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</si>
  <si>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</si>
  <si>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</si>
  <si>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</si>
  <si>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</si>
  <si>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</si>
  <si>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</si>
  <si>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</si>
  <si>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</si>
  <si>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</si>
  <si>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</si>
  <si>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</si>
  <si>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</si>
  <si>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</si>
  <si>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</si>
  <si>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</si>
  <si>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</si>
  <si>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</si>
  <si>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</si>
  <si>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</si>
  <si>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</si>
  <si>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</si>
  <si>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</si>
  <si>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</si>
  <si>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</si>
  <si>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</si>
  <si>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</si>
  <si>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</si>
  <si>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</si>
  <si>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</si>
  <si>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</si>
  <si>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</si>
  <si>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</si>
  <si>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</si>
  <si>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</si>
  <si>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</si>
  <si>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</si>
  <si>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</si>
  <si>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</si>
  <si>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</si>
  <si>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</si>
  <si>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</si>
  <si>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</si>
  <si>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</si>
  <si>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</si>
  <si>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</si>
  <si>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</si>
  <si>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</si>
  <si>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</si>
  <si>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</si>
  <si>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</si>
  <si>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</si>
  <si>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</si>
  <si>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</si>
  <si>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</si>
  <si>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</si>
  <si>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</si>
  <si>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</si>
  <si>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</si>
  <si>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</si>
  <si>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</si>
  <si>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</si>
  <si>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</si>
  <si>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</si>
  <si>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</si>
  <si>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</si>
  <si>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</si>
  <si>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</si>
  <si>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</si>
  <si>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</si>
  <si>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</si>
  <si>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</si>
  <si>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</si>
  <si>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</si>
  <si>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</si>
  <si>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</si>
  <si>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</si>
  <si>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</si>
  <si>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</si>
  <si>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</si>
  <si>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</si>
  <si>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</si>
  <si>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</si>
  <si>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</si>
  <si>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</si>
  <si>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</si>
  <si>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</si>
  <si>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</si>
  <si>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</si>
  <si>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</si>
  <si>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</si>
  <si>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</si>
  <si>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</si>
  <si>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</si>
  <si>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</si>
  <si>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</si>
  <si>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</si>
  <si>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</si>
  <si>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</si>
  <si>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</si>
  <si>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</si>
  <si>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</si>
  <si>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</si>
  <si>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</si>
  <si>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</si>
  <si>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</si>
  <si>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</si>
  <si>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</si>
  <si>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</si>
  <si>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</si>
  <si>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</si>
  <si>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</si>
  <si>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</si>
  <si>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</si>
  <si>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</si>
  <si>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</si>
  <si>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</si>
  <si>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</si>
  <si>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</si>
  <si>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</si>
  <si>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</si>
  <si>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</si>
  <si>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</si>
  <si>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</si>
  <si>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</si>
  <si>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</si>
  <si>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</si>
  <si>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</si>
  <si>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</si>
  <si>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</si>
  <si>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</si>
  <si>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</si>
  <si>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</si>
  <si>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</si>
  <si>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</si>
  <si>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</si>
  <si>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</si>
  <si>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</si>
  <si>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</si>
  <si>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</si>
  <si>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</si>
  <si>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</si>
  <si>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</si>
  <si>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</si>
  <si>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</si>
  <si>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</si>
  <si>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</si>
  <si>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</si>
  <si>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</si>
  <si>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</si>
  <si>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</si>
  <si>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</si>
  <si>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</si>
  <si>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</si>
  <si>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</si>
  <si>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</si>
  <si>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</si>
  <si>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</si>
  <si>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</si>
  <si>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</si>
  <si>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</si>
  <si>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</si>
  <si>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</si>
  <si>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</si>
  <si>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</si>
  <si>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</si>
  <si>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</si>
  <si>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</si>
  <si>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</si>
  <si>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</si>
  <si>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</si>
  <si>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</si>
  <si>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</si>
  <si>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</si>
  <si>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</si>
  <si>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</si>
  <si>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</si>
  <si>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</si>
  <si>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</si>
  <si>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</si>
  <si>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</si>
  <si>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</si>
  <si>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</si>
  <si>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</si>
  <si>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</si>
  <si>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</si>
  <si>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</si>
  <si>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</si>
  <si>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</si>
  <si>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</si>
  <si>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</si>
  <si>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</si>
  <si>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</si>
  <si>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</si>
  <si>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</si>
  <si>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</si>
  <si>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</si>
  <si>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</si>
  <si>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</si>
  <si>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</si>
  <si>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</si>
  <si>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</si>
  <si>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</si>
  <si>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</si>
  <si>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</si>
  <si>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</si>
  <si>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</si>
  <si>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</si>
  <si>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</si>
  <si>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</si>
  <si>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</si>
  <si>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</si>
  <si>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</si>
  <si>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</si>
  <si>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</si>
  <si>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</si>
  <si>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</si>
  <si>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</si>
  <si>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</si>
  <si>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</si>
  <si>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</si>
  <si>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</si>
  <si>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</si>
  <si>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</si>
  <si>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</si>
  <si>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</si>
  <si>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</si>
  <si>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</si>
  <si>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</si>
  <si>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</si>
  <si>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</si>
  <si>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</si>
  <si>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</si>
  <si>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</si>
  <si>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</si>
  <si>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</si>
  <si>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</si>
  <si>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</si>
  <si>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</si>
  <si>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</si>
  <si>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</si>
  <si>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</si>
  <si>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</si>
  <si>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</si>
  <si>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</si>
  <si>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</si>
  <si>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</si>
  <si>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</si>
  <si>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</si>
  <si>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</si>
  <si>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</si>
  <si>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</si>
  <si>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</si>
  <si>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</si>
  <si>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</si>
  <si>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</si>
  <si>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</si>
  <si>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</si>
  <si>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</si>
  <si>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</si>
  <si>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</si>
  <si>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</si>
  <si>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</si>
  <si>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</si>
  <si>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</si>
  <si>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</si>
  <si>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</si>
  <si>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</si>
  <si>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</si>
  <si>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</si>
  <si>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</si>
  <si>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</si>
  <si>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</si>
  <si>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</si>
  <si>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</si>
  <si>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</si>
  <si>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</si>
  <si>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</si>
  <si>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</si>
  <si>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</si>
  <si>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</si>
  <si>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</si>
  <si>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</si>
  <si>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</si>
  <si>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</si>
  <si>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</si>
  <si>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</si>
  <si>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</si>
  <si>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</si>
  <si>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</si>
  <si>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</si>
  <si>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</si>
  <si>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</si>
  <si>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</si>
  <si>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</si>
  <si>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</si>
  <si>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</si>
  <si>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</si>
  <si>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</si>
  <si>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</si>
  <si>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</si>
  <si>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</si>
  <si>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</si>
  <si>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</si>
  <si>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</si>
  <si>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</si>
  <si>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</si>
  <si>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</si>
  <si>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</si>
  <si>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</si>
  <si>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</si>
  <si>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</si>
  <si>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</si>
  <si>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</si>
  <si>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</si>
  <si>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</si>
  <si>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</si>
  <si>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</si>
  <si>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</si>
  <si>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</si>
  <si>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</si>
  <si>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</si>
  <si>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</si>
  <si>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</si>
  <si>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</si>
  <si>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</si>
  <si>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</si>
  <si>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</si>
  <si>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</si>
  <si>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</si>
  <si>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</si>
  <si>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</si>
  <si>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</si>
  <si>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</si>
  <si>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</si>
  <si>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</si>
  <si>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</si>
  <si>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</si>
  <si>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</si>
  <si>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</si>
  <si>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</si>
  <si>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</si>
  <si>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</si>
  <si>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</si>
  <si>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</si>
  <si>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</si>
  <si>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</si>
  <si>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</si>
  <si>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</si>
  <si>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</si>
  <si>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</si>
  <si>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</si>
  <si>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</si>
  <si>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</si>
  <si>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</si>
  <si>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</si>
  <si>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</si>
  <si>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</si>
  <si>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</si>
  <si>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</si>
  <si>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</si>
  <si>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</si>
  <si>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</si>
  <si>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</si>
  <si>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</si>
  <si>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</si>
  <si>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</si>
  <si>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</si>
  <si>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</si>
  <si>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</si>
  <si>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</si>
  <si>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</si>
  <si>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</si>
  <si>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</si>
  <si>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</si>
  <si>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</si>
  <si>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</si>
  <si>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</si>
  <si>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</si>
  <si>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</si>
  <si>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</si>
  <si>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</si>
  <si>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</si>
  <si>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</si>
  <si>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</si>
  <si>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</si>
  <si>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</si>
  <si>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</si>
  <si>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</si>
  <si>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</si>
  <si>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</si>
  <si>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</si>
  <si>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</si>
  <si>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</si>
  <si>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</si>
  <si>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</si>
  <si>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</si>
  <si>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</si>
  <si>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</si>
  <si>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</si>
  <si>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</si>
  <si>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</si>
  <si>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</si>
  <si>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</si>
  <si>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</si>
  <si>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</si>
  <si>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</si>
  <si>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</si>
  <si>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</si>
  <si>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</si>
  <si>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</si>
  <si>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</si>
  <si>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</si>
  <si>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</si>
  <si>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</si>
  <si>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</si>
  <si>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</si>
  <si>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</si>
  <si>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</si>
  <si>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</si>
  <si>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</si>
  <si>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</si>
  <si>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</si>
  <si>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</si>
  <si>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</si>
  <si>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</si>
  <si>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</si>
  <si>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</si>
  <si>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</si>
  <si>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</si>
  <si>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</si>
  <si>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</si>
  <si>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</si>
  <si>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</si>
  <si>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</si>
  <si>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</si>
  <si>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</si>
  <si>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</si>
  <si>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</si>
  <si>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</si>
  <si>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</si>
  <si>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</si>
  <si>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</si>
  <si>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</si>
  <si>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</si>
  <si>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</si>
  <si>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</si>
  <si>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</si>
  <si>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</si>
  <si>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</si>
  <si>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</si>
  <si>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</si>
  <si>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</si>
  <si>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</si>
  <si>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</si>
  <si>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</si>
  <si>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</si>
  <si>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</si>
  <si>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</si>
  <si>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</si>
  <si>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</si>
  <si>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</si>
  <si>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</si>
  <si>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</si>
  <si>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</si>
  <si>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</si>
  <si>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</si>
  <si>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</si>
  <si>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</si>
  <si>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</si>
  <si>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</si>
  <si>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</si>
  <si>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</si>
  <si>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</si>
  <si>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</si>
  <si>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</si>
  <si>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</si>
  <si>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</si>
  <si>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</si>
  <si>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</si>
  <si>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</si>
  <si>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</si>
  <si>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</si>
  <si>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</si>
  <si>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</si>
  <si>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</si>
  <si>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</si>
  <si>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</si>
  <si>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</si>
  <si>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</si>
  <si>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</si>
  <si>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</si>
  <si>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</si>
  <si>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</si>
  <si>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</si>
  <si>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</si>
  <si>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</si>
  <si>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</si>
  <si>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</si>
  <si>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</si>
  <si>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</si>
  <si>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</si>
  <si>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</si>
  <si>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</si>
  <si>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</si>
  <si>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</si>
  <si>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</si>
  <si>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</si>
  <si>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</si>
  <si>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</si>
  <si>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</si>
  <si>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</si>
  <si>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</si>
  <si>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</si>
  <si>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</si>
  <si>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</si>
  <si>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</si>
  <si>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</si>
  <si>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</si>
  <si>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</si>
  <si>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</si>
  <si>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</si>
  <si>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</si>
  <si>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</si>
  <si>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</si>
  <si>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</si>
  <si>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</si>
  <si>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</si>
  <si>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</si>
  <si>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</si>
  <si>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</si>
  <si>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</si>
  <si>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</si>
  <si>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</si>
  <si>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</si>
  <si>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</si>
  <si>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</si>
  <si>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</si>
  <si>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</si>
  <si>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</si>
  <si>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</si>
  <si>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</si>
  <si>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</si>
  <si>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</si>
  <si>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</si>
  <si>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</si>
  <si>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</si>
  <si>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</si>
  <si>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</si>
  <si>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</si>
  <si>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</si>
  <si>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</si>
  <si>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</si>
  <si>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</si>
  <si>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</si>
  <si>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</si>
  <si>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</si>
  <si>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</si>
  <si>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</si>
  <si>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</si>
  <si>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</si>
  <si>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</si>
  <si>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</si>
  <si>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</si>
  <si>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</si>
  <si>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</si>
  <si>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</si>
  <si>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</si>
  <si>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</si>
  <si>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</si>
  <si>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</si>
  <si>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</si>
  <si>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</si>
  <si>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</si>
  <si>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</si>
  <si>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</si>
  <si>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</si>
  <si>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</si>
  <si>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</si>
  <si>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</si>
  <si>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</si>
  <si>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</si>
  <si>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</si>
  <si>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</si>
  <si>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</si>
  <si>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</si>
  <si>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</si>
  <si>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</si>
  <si>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</si>
  <si>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</si>
  <si>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</si>
  <si>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</si>
  <si>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</si>
  <si>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</si>
  <si>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</si>
  <si>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</si>
  <si>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</si>
  <si>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</si>
  <si>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</si>
  <si>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</si>
  <si>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</si>
  <si>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</si>
  <si>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</si>
  <si>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</si>
  <si>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</si>
  <si>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</si>
  <si>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</si>
  <si>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</si>
  <si>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</si>
  <si>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</si>
  <si>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</si>
  <si>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</si>
  <si>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</si>
  <si>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</si>
  <si>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</si>
  <si>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</si>
  <si>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</si>
  <si>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</si>
  <si>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</si>
  <si>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</si>
  <si>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</si>
  <si>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</si>
  <si>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</si>
  <si>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</si>
  <si>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</si>
  <si>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</si>
  <si>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</si>
  <si>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</si>
  <si>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</si>
  <si>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</si>
  <si>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</si>
  <si>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</si>
  <si>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</si>
  <si>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</si>
  <si>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</si>
  <si>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</si>
  <si>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</si>
  <si>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</si>
  <si>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</si>
  <si>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</si>
  <si>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</si>
  <si>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</si>
  <si>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</si>
  <si>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</si>
  <si>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</si>
  <si>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</si>
  <si>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</si>
  <si>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</si>
  <si>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</si>
  <si>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</si>
  <si>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</si>
  <si>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</si>
  <si>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</si>
  <si>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</si>
  <si>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</si>
  <si>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</si>
  <si>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</si>
  <si>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</si>
  <si>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</si>
  <si>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</si>
  <si>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</si>
  <si>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</si>
  <si>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</si>
  <si>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</si>
  <si>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</si>
  <si>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</si>
  <si>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</si>
  <si>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</si>
  <si>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</si>
  <si>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</si>
  <si>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</si>
  <si>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</si>
  <si>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</si>
  <si>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</si>
  <si>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</si>
  <si>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</si>
  <si>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</si>
  <si>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</si>
  <si>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</si>
  <si>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</si>
  <si>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</si>
  <si>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</si>
  <si>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</si>
  <si>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</si>
  <si>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</si>
  <si>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</si>
  <si>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</si>
  <si>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</si>
  <si>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</si>
  <si>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</si>
  <si>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</si>
  <si>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</si>
  <si>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</si>
  <si>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</si>
  <si>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</si>
  <si>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</si>
  <si>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</si>
  <si>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</si>
  <si>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</si>
  <si>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</si>
  <si>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</si>
  <si>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</si>
  <si>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</si>
  <si>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</si>
  <si>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</si>
  <si>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</si>
  <si>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</si>
  <si>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</si>
  <si>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</si>
  <si>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</si>
  <si>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</si>
  <si>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</si>
  <si>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</si>
  <si>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</si>
  <si>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</si>
  <si>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</si>
  <si>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</si>
  <si>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</si>
  <si>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</si>
  <si>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</si>
  <si>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</si>
  <si>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</si>
  <si>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</si>
  <si>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</si>
  <si>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</si>
  <si>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</si>
  <si>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</si>
  <si>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</si>
  <si>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</si>
  <si>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</si>
  <si>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</si>
  <si>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</si>
  <si>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</si>
  <si>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</si>
  <si>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</si>
  <si>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</si>
  <si>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</si>
  <si>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</si>
  <si>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</si>
  <si>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</si>
  <si>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</si>
  <si>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</si>
  <si>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</si>
  <si>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</si>
  <si>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</si>
  <si>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</si>
  <si>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</si>
  <si>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</si>
  <si>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</si>
  <si>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</si>
  <si>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</si>
  <si>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</si>
  <si>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</si>
  <si>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</si>
  <si>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</si>
  <si>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</si>
  <si>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</si>
  <si>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</si>
  <si>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</si>
  <si>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</si>
  <si>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</si>
  <si>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</si>
  <si>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</si>
  <si>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</si>
  <si>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</si>
  <si>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</si>
  <si>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</si>
  <si>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</si>
  <si>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</si>
  <si>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</si>
  <si>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</si>
  <si>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</si>
  <si>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</si>
  <si>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</si>
  <si>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</si>
  <si>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</si>
  <si>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</si>
  <si>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</si>
  <si>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</si>
  <si>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</si>
  <si>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</si>
  <si>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</si>
  <si>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</si>
  <si>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</si>
  <si>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</si>
  <si>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</si>
  <si>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</si>
  <si>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</si>
  <si>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</si>
  <si>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</si>
  <si>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</si>
  <si>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</si>
  <si>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</si>
  <si>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</si>
  <si>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</si>
  <si>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</si>
  <si>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</si>
  <si>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</si>
  <si>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</si>
  <si>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</si>
  <si>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</si>
  <si>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</si>
  <si>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</si>
  <si>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</si>
  <si>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</si>
  <si>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</si>
  <si>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</si>
  <si>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</si>
  <si>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</si>
  <si>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</si>
  <si>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</si>
  <si>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</si>
  <si>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</si>
  <si>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</si>
  <si>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</si>
  <si>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</si>
  <si>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</si>
  <si>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</si>
  <si>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</si>
  <si>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</si>
  <si>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</si>
  <si>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</si>
  <si>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</si>
  <si>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</si>
  <si>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</si>
  <si>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</si>
  <si>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</si>
  <si>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</si>
  <si>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</si>
  <si>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</si>
  <si>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</si>
  <si>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</si>
  <si>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</si>
  <si>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</si>
  <si>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</si>
  <si>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</si>
  <si>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</si>
  <si>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</si>
  <si>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</si>
  <si>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</si>
  <si>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</si>
  <si>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</si>
  <si>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</si>
  <si>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</si>
  <si>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</si>
  <si>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</si>
  <si>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</si>
  <si>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</si>
  <si>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</si>
  <si>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</si>
  <si>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</si>
  <si>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</si>
  <si>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</si>
  <si>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</si>
  <si>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</si>
  <si>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</si>
  <si>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</si>
  <si>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</si>
  <si>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</si>
  <si>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</si>
  <si>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</si>
  <si>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</si>
  <si>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</si>
  <si>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</si>
  <si>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</si>
  <si>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</si>
  <si>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</si>
  <si>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</si>
  <si>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</si>
  <si>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</si>
  <si>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</si>
  <si>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</si>
  <si>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</si>
  <si>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</si>
  <si>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</si>
  <si>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</si>
  <si>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</si>
  <si>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</si>
  <si>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</si>
  <si>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</si>
  <si>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</si>
  <si>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</si>
  <si>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</si>
  <si>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</si>
  <si>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</si>
  <si>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</si>
  <si>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</si>
  <si>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</si>
  <si>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</si>
  <si>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</si>
  <si>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</si>
  <si>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</si>
  <si>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</si>
  <si>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</si>
  <si>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</si>
  <si>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</si>
  <si>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</si>
  <si>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</si>
  <si>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</si>
  <si>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</si>
  <si>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</si>
  <si>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</si>
  <si>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</si>
  <si>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</si>
  <si>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</si>
  <si>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</si>
  <si>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</si>
  <si>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</si>
  <si>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</si>
  <si>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</si>
  <si>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</si>
  <si>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</si>
  <si>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</si>
  <si>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</si>
  <si>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</si>
  <si>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</si>
  <si>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</si>
  <si>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</si>
  <si>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</si>
  <si>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</si>
  <si>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</si>
  <si>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</si>
  <si>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</si>
  <si>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</si>
  <si>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</si>
  <si>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</si>
  <si>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</si>
  <si>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</si>
  <si>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</si>
  <si>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</si>
  <si>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</si>
  <si>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</si>
  <si>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</si>
  <si>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</si>
  <si>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</si>
  <si>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</si>
  <si>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</si>
  <si>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</si>
  <si>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</si>
  <si>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</si>
  <si>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</si>
  <si>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</si>
  <si>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</si>
  <si>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</si>
  <si>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</si>
  <si>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</si>
  <si>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</si>
  <si>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</si>
  <si>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</si>
  <si>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</si>
  <si>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</si>
  <si>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</si>
  <si>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</si>
  <si>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</si>
  <si>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</si>
  <si>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</si>
  <si>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</si>
  <si>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</si>
  <si>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</si>
  <si>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</si>
  <si>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</si>
  <si>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</si>
  <si>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</si>
  <si>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</si>
  <si>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</si>
  <si>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</si>
  <si>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</si>
  <si>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</si>
  <si>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</si>
  <si>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</si>
  <si>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</si>
  <si>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</si>
  <si>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</si>
  <si>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</si>
  <si>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</si>
  <si>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</si>
  <si>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</si>
  <si>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</si>
  <si>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</si>
  <si>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</si>
  <si>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</si>
  <si>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</si>
  <si>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</si>
  <si>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</si>
  <si>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</si>
  <si>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</si>
  <si>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</si>
  <si>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</si>
  <si>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</si>
  <si>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</si>
  <si>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</si>
  <si>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</si>
  <si>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</si>
  <si>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</si>
  <si>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</si>
  <si>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</si>
  <si>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</si>
  <si>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</si>
  <si>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</si>
  <si>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</si>
  <si>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</si>
  <si>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</si>
  <si>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</si>
  <si>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</si>
  <si>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</si>
  <si>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</si>
  <si>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</si>
  <si>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</si>
  <si>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</si>
  <si>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</si>
  <si>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</si>
  <si>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</si>
  <si>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</si>
  <si>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</si>
  <si>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</si>
  <si>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</si>
  <si>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</si>
  <si>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</si>
  <si>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</si>
  <si>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</si>
  <si>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</si>
  <si>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</si>
  <si>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</si>
  <si>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</si>
  <si>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</si>
  <si>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</si>
  <si>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</si>
  <si>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</si>
  <si>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</si>
  <si>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</si>
  <si>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</si>
  <si>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</si>
  <si>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</si>
  <si>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</si>
  <si>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</si>
  <si>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</si>
  <si>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</si>
  <si>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</si>
  <si>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</si>
  <si>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</si>
  <si>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</si>
  <si>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</si>
  <si>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</si>
  <si>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</si>
  <si>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</si>
  <si>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</si>
  <si>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</si>
  <si>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</si>
  <si>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</si>
  <si>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</si>
  <si>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</si>
  <si>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</si>
  <si>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</si>
  <si>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</si>
  <si>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</si>
  <si>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</si>
  <si>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</si>
  <si>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</si>
  <si>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</si>
  <si>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</si>
  <si>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</si>
  <si>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</si>
  <si>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</si>
  <si>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</si>
  <si>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</si>
  <si>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</si>
  <si>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</si>
  <si>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</si>
  <si>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</si>
  <si>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</si>
  <si>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</si>
  <si>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</si>
  <si>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</si>
  <si>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</si>
  <si>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</si>
  <si>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</si>
  <si>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</si>
  <si>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</si>
  <si>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</si>
  <si>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</si>
  <si>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</si>
  <si>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</si>
  <si>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</si>
  <si>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</si>
  <si>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</si>
  <si>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</si>
  <si>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</si>
  <si>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</si>
  <si>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</si>
  <si>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</si>
  <si>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</si>
  <si>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</si>
  <si>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</si>
  <si>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</si>
  <si>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</si>
  <si>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</si>
  <si>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</si>
  <si>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</si>
  <si>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</si>
  <si>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</si>
  <si>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</si>
  <si>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</si>
  <si>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</si>
  <si>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</si>
  <si>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</si>
  <si>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</si>
  <si>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</si>
  <si>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</si>
  <si>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</si>
  <si>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</si>
  <si>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</si>
  <si>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</si>
  <si>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</si>
  <si>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</si>
  <si>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</si>
  <si>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</si>
  <si>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</si>
  <si>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</si>
  <si>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</si>
  <si>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</si>
  <si>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</si>
  <si>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</si>
  <si>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</si>
  <si>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</si>
  <si>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</si>
  <si>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</si>
  <si>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</si>
  <si>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</si>
  <si>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</si>
  <si>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</si>
  <si>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</si>
  <si>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</si>
  <si>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</si>
  <si>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</si>
  <si>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</si>
  <si>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</si>
  <si>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</si>
  <si>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</si>
  <si>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</si>
  <si>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</si>
  <si>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</si>
  <si>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</si>
  <si>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</si>
  <si>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</si>
  <si>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</si>
  <si>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</si>
  <si>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</si>
  <si>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</si>
  <si>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</si>
  <si>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</si>
  <si>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</si>
  <si>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</si>
  <si>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</si>
  <si>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</si>
  <si>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</si>
  <si>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</si>
  <si>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</si>
  <si>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</si>
  <si>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</si>
  <si>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</si>
  <si>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</si>
  <si>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</si>
  <si>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</si>
  <si>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</si>
  <si>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</si>
  <si>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</si>
  <si>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</si>
  <si>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</si>
  <si>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</si>
  <si>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</si>
  <si>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</si>
  <si>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</si>
  <si>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</si>
  <si>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</si>
  <si>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</si>
  <si>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</si>
  <si>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</si>
  <si>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</si>
  <si>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</si>
  <si>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</si>
  <si>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</si>
  <si>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</si>
  <si>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</si>
  <si>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</si>
  <si>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</si>
  <si>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</si>
  <si>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</si>
  <si>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</si>
  <si>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</si>
  <si>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</si>
  <si>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</si>
  <si>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</si>
  <si>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</si>
  <si>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</si>
  <si>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</si>
  <si>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</si>
  <si>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</si>
  <si>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</si>
  <si>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</si>
  <si>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</si>
  <si>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</si>
  <si>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</si>
  <si>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</si>
  <si>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</si>
  <si>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</si>
  <si>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</si>
  <si>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</si>
  <si>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</si>
  <si>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</si>
  <si>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</si>
  <si>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</si>
  <si>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</si>
  <si>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</si>
  <si>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</si>
  <si>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</si>
  <si>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</si>
  <si>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</si>
  <si>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</si>
  <si>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</si>
  <si>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</si>
  <si>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</si>
  <si>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</si>
  <si>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</si>
  <si>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</si>
  <si>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</si>
  <si>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</si>
  <si>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</si>
  <si>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</si>
  <si>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</si>
  <si>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</si>
  <si>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</si>
  <si>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</si>
  <si>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</si>
  <si>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</si>
  <si>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</si>
  <si>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</si>
  <si>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</si>
  <si>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</si>
  <si>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</si>
  <si>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</si>
  <si>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</si>
  <si>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</si>
  <si>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</si>
  <si>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</si>
  <si>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</si>
  <si>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</si>
  <si>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</si>
  <si>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</si>
  <si>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</si>
  <si>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</si>
  <si>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</si>
  <si>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</si>
  <si>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</si>
  <si>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</si>
  <si>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</si>
  <si>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</si>
  <si>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</si>
  <si>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</si>
  <si>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</si>
  <si>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</si>
  <si>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</si>
  <si>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</si>
  <si>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</si>
  <si>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</si>
  <si>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</si>
  <si>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</si>
  <si>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</si>
  <si>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</si>
  <si>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</si>
  <si>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</si>
  <si>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</si>
  <si>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</si>
  <si>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</si>
  <si>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</si>
  <si>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</si>
  <si>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</si>
  <si>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</si>
  <si>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</si>
  <si>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</si>
  <si>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</si>
  <si>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</si>
  <si>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</si>
  <si>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</si>
  <si>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</si>
  <si>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</si>
  <si>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</si>
  <si>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</si>
  <si>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</si>
  <si>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</si>
  <si>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</si>
  <si>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</si>
  <si>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</si>
  <si>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</si>
  <si>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</si>
  <si>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</si>
  <si>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</si>
  <si>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</si>
  <si>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</si>
  <si>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</si>
  <si>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</si>
  <si>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</si>
  <si>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</si>
  <si>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</si>
  <si>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</si>
  <si>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</si>
  <si>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</si>
  <si>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</si>
  <si>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</si>
  <si>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</si>
  <si>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</si>
  <si>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</si>
  <si>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</si>
  <si>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</si>
  <si>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</si>
  <si>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</si>
  <si>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</si>
  <si>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</si>
  <si>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</si>
  <si>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</si>
  <si>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</si>
  <si>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</si>
  <si>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</si>
  <si>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</si>
  <si>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</si>
  <si>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</si>
  <si>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</si>
  <si>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</si>
  <si>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</si>
  <si>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</si>
  <si>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</si>
  <si>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</si>
  <si>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</si>
  <si>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</si>
  <si>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</si>
  <si>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</si>
  <si>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</si>
  <si>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</si>
  <si>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</si>
  <si>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</si>
  <si>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</si>
  <si>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</si>
  <si>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</si>
  <si>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</si>
  <si>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</si>
  <si>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</si>
  <si>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</si>
  <si>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</si>
  <si>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</si>
  <si>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</si>
  <si>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</si>
  <si>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</si>
  <si>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</si>
  <si>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</si>
  <si>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</si>
  <si>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</si>
  <si>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</si>
  <si>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</si>
  <si>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</si>
  <si>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</si>
  <si>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</si>
  <si>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</si>
  <si>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</si>
  <si>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</si>
  <si>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</si>
  <si>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</si>
  <si>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</si>
  <si>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</si>
  <si>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</si>
  <si>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</si>
  <si>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</si>
  <si>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</si>
  <si>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</si>
  <si>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</si>
  <si>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</si>
  <si>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</si>
  <si>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</si>
  <si>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</si>
  <si>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</si>
  <si>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</si>
  <si>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</si>
  <si>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</si>
  <si>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</si>
  <si>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</si>
  <si>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</si>
  <si>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</si>
  <si>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</si>
  <si>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</si>
  <si>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</si>
  <si>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</si>
  <si>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</si>
  <si>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</si>
  <si>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</si>
  <si>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</si>
  <si>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</si>
  <si>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</si>
  <si>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</si>
  <si>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</si>
  <si>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</si>
  <si>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</si>
  <si>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</si>
  <si>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</si>
  <si>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</si>
  <si>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</si>
  <si>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</si>
  <si>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</si>
  <si>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</si>
  <si>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</si>
  <si>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</si>
  <si>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</si>
  <si>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</si>
  <si>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</si>
  <si>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</si>
  <si>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</si>
  <si>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</si>
  <si>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</si>
  <si>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</si>
  <si>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</si>
  <si>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</si>
  <si>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</si>
  <si>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</si>
  <si>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</si>
  <si>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</si>
  <si>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</si>
  <si>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</si>
  <si>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</si>
  <si>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</si>
  <si>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</si>
  <si>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</si>
  <si>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</si>
  <si>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</si>
  <si>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</si>
  <si>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</si>
  <si>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</si>
  <si>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</si>
  <si>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</si>
  <si>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</si>
  <si>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</si>
  <si>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</si>
  <si>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</si>
  <si>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</si>
  <si>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</si>
  <si>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</si>
  <si>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</si>
  <si>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</si>
  <si>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</si>
  <si>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</si>
  <si>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</si>
  <si>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</si>
  <si>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</si>
  <si>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</si>
  <si>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</si>
  <si>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</si>
  <si>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</si>
  <si>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</si>
  <si>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</si>
  <si>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</si>
  <si>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</si>
  <si>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</si>
  <si>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</si>
  <si>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</si>
  <si>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</si>
  <si>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</si>
  <si>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</si>
  <si>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</si>
  <si>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</si>
  <si>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</si>
  <si>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</si>
  <si>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</si>
  <si>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</si>
  <si>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</si>
  <si>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</si>
  <si>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</si>
  <si>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</si>
  <si>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</si>
  <si>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</si>
  <si>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</si>
  <si>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</si>
  <si>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</si>
  <si>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</si>
  <si>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</si>
  <si>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</si>
  <si>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</si>
  <si>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</si>
  <si>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</si>
  <si>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</si>
  <si>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</si>
  <si>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</si>
  <si>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</si>
  <si>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</si>
  <si>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</si>
  <si>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</si>
  <si>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</si>
  <si>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</si>
  <si>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</si>
  <si>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</si>
  <si>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</si>
  <si>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</si>
  <si>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</si>
  <si>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</si>
  <si>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</si>
  <si>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</si>
  <si>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</si>
  <si>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</si>
  <si>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</si>
  <si>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</si>
  <si>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</si>
  <si>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</si>
  <si>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</si>
  <si>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</si>
  <si>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</si>
  <si>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</si>
  <si>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</si>
  <si>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</si>
  <si>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</si>
  <si>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</si>
  <si>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</si>
  <si>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</si>
  <si>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</si>
  <si>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</si>
  <si>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</si>
  <si>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</si>
  <si>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</si>
  <si>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</si>
  <si>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</si>
  <si>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</si>
  <si>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</si>
  <si>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</si>
  <si>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</si>
  <si>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</si>
  <si>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</si>
  <si>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</si>
  <si>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</si>
  <si>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</si>
  <si>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</si>
  <si>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</si>
  <si>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</si>
  <si>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</si>
  <si>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</si>
  <si>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</si>
  <si>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</si>
  <si>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</si>
  <si>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</si>
  <si>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</si>
  <si>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</si>
  <si>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</si>
  <si>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</si>
  <si>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</si>
  <si>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</si>
  <si>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</si>
  <si>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</si>
  <si>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</si>
  <si>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</si>
  <si>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</si>
  <si>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</si>
  <si>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</si>
  <si>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</si>
  <si>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</si>
  <si>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</si>
  <si>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</si>
  <si>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</si>
  <si>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</si>
  <si>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</si>
  <si>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</si>
  <si>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</si>
  <si>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</si>
  <si>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</si>
  <si>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</si>
  <si>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</si>
  <si>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</si>
  <si>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</si>
  <si>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</si>
  <si>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</si>
  <si>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</si>
  <si>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</si>
  <si>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</si>
  <si>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</si>
  <si>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</si>
  <si>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</si>
  <si>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</si>
  <si>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</si>
  <si>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</si>
  <si>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</si>
  <si>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</si>
  <si>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</si>
  <si>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</si>
  <si>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</si>
  <si>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</si>
  <si>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</si>
  <si>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</si>
  <si>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</si>
  <si>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</si>
  <si>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</si>
  <si>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</si>
  <si>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</si>
  <si>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</si>
  <si>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</si>
  <si>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</si>
  <si>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</si>
  <si>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</si>
  <si>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</si>
  <si>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</si>
  <si>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</si>
  <si>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</si>
  <si>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</si>
  <si>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</si>
  <si>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</si>
  <si>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</si>
  <si>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</si>
  <si>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</si>
  <si>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</si>
  <si>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</si>
  <si>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</si>
  <si>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</si>
  <si>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</si>
  <si>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</si>
  <si>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</si>
  <si>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</si>
  <si>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</si>
  <si>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</si>
  <si>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</si>
  <si>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</si>
  <si>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</si>
  <si>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</si>
  <si>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</si>
  <si>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</si>
  <si>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</si>
  <si>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</si>
  <si>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</si>
  <si>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</si>
  <si>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</si>
  <si>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</si>
  <si>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</si>
  <si>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</si>
  <si>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</si>
  <si>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</si>
  <si>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</si>
  <si>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</si>
  <si>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</si>
  <si>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</si>
  <si>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</si>
  <si>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</si>
  <si>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</si>
  <si>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</si>
  <si>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</si>
  <si>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</si>
  <si>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</si>
  <si>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</si>
  <si>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</si>
  <si>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</si>
  <si>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</si>
  <si>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</si>
  <si>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</si>
  <si>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</si>
  <si>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</si>
  <si>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</si>
  <si>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</si>
  <si>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</si>
  <si>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</si>
  <si>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</si>
  <si>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</si>
  <si>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</si>
  <si>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</si>
  <si>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</si>
  <si>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</si>
  <si>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</si>
  <si>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</si>
  <si>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</si>
  <si>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</si>
  <si>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</si>
  <si>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</si>
  <si>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</si>
  <si>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</si>
  <si>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</si>
  <si>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</si>
  <si>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</si>
  <si>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</si>
  <si>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</si>
  <si>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</si>
  <si>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</si>
  <si>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</si>
  <si>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</si>
  <si>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</si>
  <si>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</si>
  <si>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</si>
  <si>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</si>
  <si>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</si>
  <si>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</si>
  <si>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</si>
  <si>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</si>
  <si>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</si>
  <si>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</si>
  <si>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</si>
  <si>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</si>
  <si>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</si>
  <si>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</si>
  <si>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</si>
  <si>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</si>
  <si>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</si>
  <si>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</si>
  <si>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</si>
  <si>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</si>
  <si>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</si>
  <si>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</si>
  <si>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</si>
  <si>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</si>
  <si>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</si>
  <si>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</si>
  <si>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</si>
  <si>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</si>
  <si>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</si>
  <si>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</si>
  <si>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</si>
  <si>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</si>
  <si>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</si>
  <si>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</si>
  <si>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</si>
  <si>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</si>
  <si>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</si>
  <si>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</si>
  <si>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</si>
  <si>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</si>
  <si>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</si>
  <si>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</si>
  <si>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</si>
  <si>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</si>
  <si>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</si>
  <si>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</si>
  <si>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</si>
  <si>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</si>
  <si>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</si>
  <si>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</si>
  <si>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</si>
  <si>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</si>
  <si>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</si>
  <si>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</si>
  <si>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</si>
  <si>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</si>
  <si>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</si>
  <si>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</si>
  <si>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</si>
  <si>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</si>
  <si>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</si>
  <si>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</si>
  <si>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</si>
  <si>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</si>
  <si>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</si>
  <si>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</si>
  <si>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</si>
  <si>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</si>
  <si>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</si>
  <si>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</si>
  <si>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</si>
  <si>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</si>
  <si>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</si>
  <si>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</si>
  <si>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</si>
  <si>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</si>
  <si>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</si>
  <si>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</si>
  <si>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</si>
  <si>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</si>
  <si>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</si>
  <si>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</si>
  <si>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</si>
  <si>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</si>
  <si>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</si>
  <si>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</si>
  <si>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</si>
  <si>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</si>
  <si>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</si>
  <si>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</si>
  <si>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</si>
  <si>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</si>
  <si>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</si>
  <si>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</si>
  <si>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</si>
  <si>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</si>
  <si>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</si>
  <si>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</si>
  <si>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</si>
  <si>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</si>
  <si>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</si>
  <si>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</si>
  <si>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</si>
  <si>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</si>
  <si>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</si>
  <si>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</si>
  <si>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</si>
  <si>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</si>
  <si>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</si>
  <si>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</si>
  <si>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</si>
  <si>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</si>
  <si>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</si>
  <si>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</si>
  <si>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</si>
  <si>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</si>
  <si>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</si>
  <si>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</si>
  <si>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</si>
  <si>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</si>
  <si>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</si>
  <si>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</si>
  <si>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</si>
  <si>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</si>
  <si>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</si>
  <si>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</si>
  <si>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</si>
  <si>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</si>
  <si>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</si>
  <si>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</si>
  <si>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</si>
  <si>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</si>
  <si>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</si>
  <si>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</si>
  <si>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</si>
  <si>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</si>
  <si>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</si>
  <si>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</si>
  <si>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</si>
  <si>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</si>
  <si>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</si>
  <si>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</si>
  <si>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</si>
  <si>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</si>
  <si>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</si>
  <si>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</si>
  <si>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</si>
  <si>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</si>
  <si>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</si>
  <si>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</si>
  <si>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</si>
  <si>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</si>
  <si>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</si>
  <si>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</si>
  <si>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</si>
  <si>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</si>
  <si>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</si>
  <si>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</si>
  <si>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</si>
  <si>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</si>
  <si>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</si>
  <si>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</si>
  <si>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</si>
  <si>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</si>
  <si>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</si>
  <si>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</si>
  <si>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</si>
  <si>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</si>
  <si>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</si>
  <si>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</si>
  <si>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</si>
  <si>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</si>
  <si>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</si>
  <si>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</si>
  <si>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</si>
  <si>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</si>
  <si>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</si>
  <si>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</si>
  <si>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</si>
  <si>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</si>
  <si>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</si>
  <si>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</si>
  <si>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</si>
  <si>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</si>
  <si>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</si>
  <si>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</si>
  <si>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</si>
  <si>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</si>
  <si>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</si>
  <si>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</si>
  <si>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</si>
  <si>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</si>
  <si>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</si>
  <si>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</si>
  <si>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</si>
  <si>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</si>
  <si>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</si>
  <si>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</si>
  <si>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</si>
  <si>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</si>
  <si>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</si>
  <si>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</si>
  <si>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</si>
  <si>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</si>
  <si>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</si>
  <si>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</si>
  <si>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</si>
  <si>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</si>
  <si>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</si>
  <si>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</si>
  <si>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</si>
  <si>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</si>
  <si>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</si>
  <si>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</si>
  <si>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</si>
  <si>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</si>
  <si>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</si>
  <si>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</si>
  <si>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</si>
  <si>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</si>
  <si>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</si>
  <si>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</si>
  <si>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</si>
  <si>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</si>
  <si>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</si>
  <si>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</si>
  <si>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</si>
  <si>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</si>
  <si>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</si>
  <si>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</si>
  <si>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</si>
  <si>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</si>
  <si>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</si>
  <si>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</si>
  <si>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</si>
  <si>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</si>
  <si>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</si>
  <si>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</si>
  <si>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</si>
  <si>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</si>
  <si>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</si>
  <si>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</si>
  <si>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</si>
  <si>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</si>
  <si>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</si>
  <si>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</si>
  <si>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</si>
  <si>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</si>
  <si>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</si>
  <si>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</si>
  <si>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</si>
  <si>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</si>
  <si>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</si>
  <si>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</si>
  <si>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</si>
  <si>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</si>
  <si>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</si>
  <si>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</si>
  <si>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</si>
  <si>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</si>
  <si>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</si>
  <si>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</si>
  <si>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</si>
  <si>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</si>
  <si>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</si>
  <si>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</si>
  <si>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</si>
  <si>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</si>
  <si>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</si>
  <si>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</si>
  <si>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</si>
  <si>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</si>
  <si>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</si>
  <si>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</si>
  <si>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</si>
  <si>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</si>
  <si>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</si>
  <si>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</si>
  <si>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</si>
  <si>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</si>
  <si>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</si>
  <si>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</si>
  <si>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</si>
  <si>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</si>
  <si>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</si>
  <si>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</si>
  <si>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</si>
  <si>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</si>
  <si>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</si>
  <si>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</si>
  <si>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</si>
  <si>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</si>
  <si>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</si>
  <si>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</si>
  <si>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</si>
  <si>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</si>
  <si>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</si>
  <si>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</si>
  <si>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</si>
  <si>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</si>
  <si>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</si>
  <si>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</si>
  <si>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</si>
  <si>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</si>
  <si>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</si>
  <si>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</si>
  <si>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</si>
  <si>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</si>
  <si>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</si>
  <si>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</si>
  <si>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</si>
  <si>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</si>
  <si>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</si>
  <si>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</si>
  <si>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</si>
  <si>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</si>
  <si>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</si>
  <si>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</si>
  <si>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</si>
  <si>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</si>
  <si>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</si>
  <si>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</si>
  <si>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</si>
  <si>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</si>
  <si>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</si>
  <si>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</si>
  <si>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</si>
  <si>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</si>
  <si>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</si>
  <si>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</si>
  <si>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</si>
  <si>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</si>
  <si>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</si>
  <si>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</si>
  <si>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</si>
  <si>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</si>
  <si>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</si>
  <si>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</si>
  <si>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</si>
  <si>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</si>
  <si>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</si>
  <si>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</si>
  <si>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</si>
  <si>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</si>
  <si>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</si>
  <si>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</si>
  <si>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</si>
  <si>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</si>
  <si>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</si>
  <si>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</si>
  <si>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</si>
  <si>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</si>
  <si>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</si>
  <si>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</si>
  <si>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</si>
  <si>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</si>
  <si>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</si>
  <si>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</si>
  <si>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</si>
  <si>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</si>
  <si>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</si>
  <si>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</si>
  <si>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</si>
  <si>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</si>
  <si>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</si>
  <si>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</si>
  <si>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</si>
  <si>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</si>
  <si>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</si>
  <si>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</si>
  <si>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</si>
  <si>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</si>
  <si>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</si>
  <si>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</si>
  <si>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</si>
  <si>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</si>
  <si>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</si>
  <si>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</si>
  <si>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</si>
  <si>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</si>
  <si>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</si>
  <si>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</si>
  <si>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</si>
  <si>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</si>
  <si>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</si>
  <si>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</si>
  <si>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</si>
  <si>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</si>
  <si>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</si>
  <si>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</si>
  <si>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</si>
  <si>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</si>
  <si>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</si>
  <si>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</si>
  <si>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</si>
  <si>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</si>
  <si>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</si>
  <si>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</si>
  <si>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</si>
  <si>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</si>
  <si>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</si>
  <si>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</si>
  <si>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</si>
  <si>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</si>
  <si>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</si>
  <si>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</si>
  <si>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</si>
  <si>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</si>
  <si>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</si>
  <si>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</si>
  <si>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</si>
  <si>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</si>
  <si>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</si>
  <si>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</si>
  <si>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</si>
  <si>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</si>
  <si>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</si>
  <si>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</si>
  <si>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</si>
  <si>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</si>
  <si>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</si>
  <si>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</si>
  <si>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</si>
  <si>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</si>
  <si>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</si>
  <si>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</si>
  <si>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</si>
  <si>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</si>
  <si>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</si>
  <si>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</si>
  <si>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</si>
  <si>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</si>
  <si>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</si>
  <si>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</si>
  <si>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</si>
  <si>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</si>
  <si>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</si>
  <si>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</si>
  <si>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</si>
  <si>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</si>
  <si>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</si>
  <si>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</si>
  <si>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</si>
  <si>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</si>
  <si>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</si>
  <si>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</si>
  <si>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</si>
  <si>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</si>
  <si>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</si>
  <si>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</si>
  <si>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</si>
  <si>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</si>
  <si>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</si>
  <si>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</si>
  <si>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</si>
  <si>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</si>
  <si>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</si>
  <si>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</si>
  <si>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</si>
  <si>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</si>
  <si>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</si>
  <si>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</si>
  <si>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</si>
  <si>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</si>
  <si>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</si>
  <si>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</si>
  <si>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</si>
  <si>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</si>
  <si>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</si>
  <si>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</si>
  <si>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</si>
  <si>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</si>
  <si>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</si>
  <si>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</si>
  <si>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</si>
  <si>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</si>
  <si>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</si>
  <si>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</si>
  <si>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</si>
  <si>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</si>
  <si>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</si>
  <si>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</si>
  <si>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</si>
  <si>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</si>
  <si>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</si>
  <si>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</si>
  <si>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</si>
  <si>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</si>
  <si>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</si>
  <si>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</si>
  <si>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</si>
  <si>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</si>
  <si>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</si>
  <si>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</si>
  <si>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</si>
  <si>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</si>
  <si>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</si>
  <si>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</si>
  <si>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</si>
  <si>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</si>
  <si>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</si>
  <si>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</si>
  <si>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</si>
  <si>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</si>
  <si>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</si>
  <si>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</si>
  <si>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</si>
  <si>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</si>
  <si>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</si>
  <si>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</si>
  <si>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</si>
  <si>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</si>
  <si>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</si>
  <si>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</si>
  <si>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</si>
  <si>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</si>
  <si>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</si>
  <si>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</si>
  <si>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</si>
  <si>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</si>
  <si>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</si>
  <si>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</si>
  <si>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</si>
  <si>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</si>
  <si>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</si>
  <si>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</si>
  <si>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</si>
  <si>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</si>
  <si>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</si>
  <si>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</si>
  <si>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</si>
  <si>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</si>
  <si>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</si>
  <si>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</si>
  <si>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</si>
  <si>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</si>
  <si>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</si>
  <si>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</si>
  <si>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</si>
  <si>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</si>
  <si>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</si>
  <si>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</si>
  <si>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</si>
  <si>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</si>
  <si>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</si>
  <si>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</si>
  <si>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</si>
  <si>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</si>
  <si>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</si>
  <si>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</si>
  <si>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</si>
  <si>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</si>
  <si>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</si>
  <si>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</si>
  <si>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</si>
  <si>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</si>
  <si>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</si>
  <si>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</si>
  <si>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</si>
  <si>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</si>
  <si>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</si>
  <si>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</si>
  <si>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</si>
  <si>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</si>
  <si>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</si>
  <si>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</si>
  <si>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</si>
  <si>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</si>
  <si>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</si>
  <si>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</si>
  <si>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</si>
  <si>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</si>
  <si>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</si>
  <si>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</si>
  <si>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</si>
  <si>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</si>
  <si>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</si>
  <si>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</si>
  <si>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</si>
  <si>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</si>
  <si>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</si>
  <si>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</si>
  <si>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</si>
  <si>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</si>
  <si>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</si>
  <si>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</si>
  <si>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</si>
  <si>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</si>
  <si>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</si>
  <si>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</si>
  <si>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</si>
  <si>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</si>
  <si>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</si>
  <si>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</si>
  <si>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</si>
  <si>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</si>
  <si>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</si>
  <si>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</si>
  <si>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</si>
  <si>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</si>
  <si>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</si>
  <si>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</si>
  <si>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</si>
  <si>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</si>
  <si>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</si>
  <si>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</si>
  <si>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</si>
  <si>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</si>
  <si>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</si>
  <si>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</si>
  <si>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</si>
  <si>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</si>
  <si>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</si>
  <si>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</si>
  <si>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</si>
  <si>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</si>
  <si>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</si>
  <si>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</si>
  <si>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</si>
  <si>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</si>
  <si>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</si>
  <si>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</si>
  <si>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</si>
  <si>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</si>
  <si>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</si>
  <si>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</si>
  <si>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</si>
  <si>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</si>
  <si>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</si>
  <si>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</si>
  <si>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</si>
  <si>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</si>
  <si>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</si>
  <si>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</si>
  <si>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</si>
  <si>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</si>
  <si>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</si>
  <si>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</si>
  <si>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</si>
  <si>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</si>
  <si>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</si>
  <si>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</si>
  <si>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</si>
  <si>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</si>
  <si>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</si>
  <si>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</si>
  <si>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</si>
  <si>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</si>
  <si>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</si>
  <si>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</si>
  <si>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</si>
  <si>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</si>
  <si>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</si>
  <si>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</si>
  <si>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</si>
  <si>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</si>
  <si>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</si>
  <si>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</si>
  <si>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</si>
  <si>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</si>
  <si>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</si>
  <si>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</si>
  <si>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</si>
  <si>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</si>
  <si>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</si>
  <si>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</si>
  <si>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</si>
  <si>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</si>
  <si>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</si>
  <si>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</si>
  <si>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</si>
  <si>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</si>
  <si>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</si>
  <si>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</si>
  <si>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</si>
  <si>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</si>
  <si>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</si>
  <si>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</si>
  <si>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</si>
  <si>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</si>
  <si>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</si>
  <si>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</si>
  <si>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</si>
  <si>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</si>
  <si>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</si>
  <si>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</si>
  <si>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</si>
  <si>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</si>
  <si>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</si>
  <si>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</si>
  <si>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</si>
  <si>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</si>
  <si>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</si>
  <si>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</si>
  <si>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</si>
  <si>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</si>
  <si>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</si>
  <si>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</si>
  <si>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</si>
  <si>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</si>
  <si>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</si>
  <si>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</si>
  <si>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</si>
  <si>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</si>
  <si>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</si>
  <si>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</si>
  <si>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</si>
  <si>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</si>
  <si>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</si>
  <si>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</si>
  <si>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</si>
  <si>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</si>
  <si>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</si>
  <si>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</si>
  <si>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</si>
  <si>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</si>
  <si>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</si>
  <si>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</si>
  <si>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</si>
  <si>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</si>
  <si>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</si>
  <si>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</si>
  <si>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</si>
  <si>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</si>
  <si>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</si>
  <si>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</si>
  <si>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</si>
  <si>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</si>
  <si>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</si>
  <si>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</si>
  <si>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</si>
  <si>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</si>
  <si>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</si>
  <si>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</si>
  <si>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</si>
  <si>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</si>
  <si>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</si>
  <si>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</si>
  <si>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</si>
  <si>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</si>
  <si>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</si>
  <si>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</si>
  <si>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</si>
  <si>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</si>
  <si>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</si>
  <si>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</si>
  <si>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</si>
  <si>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</si>
  <si>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</si>
  <si>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</si>
  <si>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</si>
  <si>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</si>
  <si>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</si>
  <si>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</si>
  <si>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</si>
  <si>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</si>
  <si>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</si>
  <si>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</si>
  <si>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</si>
  <si>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</si>
  <si>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</si>
  <si>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</si>
  <si>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</si>
  <si>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</si>
  <si>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</si>
  <si>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</si>
  <si>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</si>
  <si>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</si>
  <si>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</si>
  <si>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</si>
  <si>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</si>
  <si>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</si>
  <si>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</si>
  <si>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</si>
  <si>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</si>
  <si>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</si>
  <si>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</si>
  <si>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</si>
  <si>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</si>
  <si>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</si>
  <si>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</si>
  <si>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</si>
  <si>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</si>
  <si>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</si>
  <si>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</si>
  <si>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</si>
  <si>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</si>
  <si>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</si>
  <si>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</si>
  <si>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</si>
  <si>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</si>
  <si>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</si>
  <si>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</si>
  <si>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</si>
  <si>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</si>
  <si>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</si>
  <si>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</si>
  <si>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</si>
  <si>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</si>
  <si>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</si>
  <si>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</si>
  <si>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</si>
  <si>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</si>
  <si>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</si>
  <si>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</si>
  <si>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</si>
  <si>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</si>
  <si>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</si>
  <si>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</si>
  <si>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</si>
  <si>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</si>
  <si>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</si>
  <si>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</si>
  <si>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</si>
  <si>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</si>
  <si>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</si>
  <si>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</si>
  <si>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</si>
  <si>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</si>
  <si>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</si>
  <si>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</si>
  <si>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</si>
  <si>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</si>
  <si>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</si>
  <si>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</si>
  <si>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</si>
  <si>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</si>
  <si>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</si>
  <si>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</si>
  <si>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</si>
  <si>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</si>
  <si>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</si>
  <si>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</si>
  <si>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</si>
  <si>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</si>
  <si>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</si>
  <si>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</si>
  <si>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</si>
  <si>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</si>
  <si>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</si>
  <si>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</si>
  <si>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</si>
  <si>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</si>
  <si>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</si>
  <si>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</si>
  <si>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</si>
  <si>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</si>
  <si>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</si>
  <si>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</si>
  <si>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</si>
  <si>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</si>
  <si>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</si>
  <si>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</si>
  <si>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</si>
  <si>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</si>
  <si>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</si>
  <si>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</si>
  <si>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</si>
  <si>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</si>
  <si>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</si>
  <si>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</si>
  <si>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</si>
  <si>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</si>
  <si>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</si>
  <si>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</si>
  <si>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</si>
  <si>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</si>
  <si>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</si>
  <si>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</si>
  <si>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</si>
  <si>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</si>
  <si>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</si>
  <si>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</si>
  <si>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</si>
  <si>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</si>
  <si>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</si>
  <si>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</si>
  <si>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</si>
  <si>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</si>
  <si>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</si>
  <si>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</si>
  <si>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</si>
  <si>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</si>
  <si>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</si>
  <si>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</si>
  <si>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</si>
  <si>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</si>
  <si>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</si>
  <si>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</si>
  <si>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</si>
  <si>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</si>
  <si>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</si>
  <si>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</si>
  <si>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</si>
  <si>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</si>
  <si>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</si>
  <si>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</si>
  <si>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</si>
  <si>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</si>
  <si>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</si>
  <si>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</si>
  <si>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</si>
  <si>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</si>
  <si>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</si>
  <si>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</si>
  <si>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</si>
  <si>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</si>
  <si>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</si>
  <si>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</si>
  <si>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</si>
  <si>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</si>
  <si>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</si>
  <si>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</si>
  <si>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</si>
  <si>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</si>
  <si>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</si>
  <si>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</si>
  <si>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</si>
  <si>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</si>
  <si>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</si>
  <si>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</si>
  <si>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</si>
  <si>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</si>
  <si>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</si>
  <si>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</si>
  <si>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</si>
  <si>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</si>
  <si>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</si>
  <si>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</si>
  <si>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</si>
  <si>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</si>
  <si>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</si>
  <si>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</si>
  <si>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</si>
  <si>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</si>
  <si>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</si>
  <si>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</si>
  <si>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</si>
  <si>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</si>
  <si>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</si>
  <si>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</si>
  <si>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</si>
  <si>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</si>
  <si>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</si>
  <si>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</si>
  <si>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</si>
  <si>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</si>
  <si>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</si>
  <si>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</si>
  <si>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</si>
  <si>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</si>
  <si>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</si>
  <si>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</si>
  <si>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</si>
  <si>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</si>
  <si>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</si>
  <si>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</si>
  <si>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</si>
  <si>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</si>
  <si>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</si>
  <si>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</si>
  <si>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</si>
  <si>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</si>
  <si>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</si>
  <si>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</si>
  <si>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</si>
  <si>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</si>
  <si>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</si>
  <si>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</si>
  <si>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</si>
  <si>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</si>
  <si>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</si>
  <si>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</si>
  <si>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</si>
  <si>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</si>
  <si>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</si>
  <si>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</si>
  <si>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</si>
  <si>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</si>
  <si>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</si>
  <si>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</si>
  <si>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</si>
  <si>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</si>
  <si>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</si>
  <si>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</si>
  <si>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</si>
  <si>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</si>
  <si>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</si>
  <si>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</si>
  <si>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</si>
  <si>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</si>
  <si>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</si>
  <si>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</si>
  <si>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</si>
  <si>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</si>
  <si>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</si>
  <si>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</si>
  <si>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</si>
  <si>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</si>
  <si>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</si>
  <si>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</si>
  <si>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</si>
  <si>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</si>
  <si>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</si>
  <si>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</si>
  <si>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</si>
  <si>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</si>
  <si>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</si>
  <si>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</si>
  <si>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</si>
  <si>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</si>
  <si>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</si>
  <si>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</si>
  <si>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</si>
  <si>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</si>
  <si>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</si>
  <si>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</si>
  <si>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</si>
  <si>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</si>
  <si>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</si>
  <si>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</si>
  <si>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</si>
  <si>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</si>
  <si>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</si>
  <si>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</si>
  <si>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</si>
  <si>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</si>
  <si>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</si>
  <si>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</si>
  <si>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</si>
  <si>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</si>
  <si>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</si>
  <si>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</si>
  <si>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</si>
  <si>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</si>
  <si>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</si>
  <si>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</si>
  <si>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</si>
  <si>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</si>
  <si>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</si>
  <si>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</si>
  <si>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</si>
  <si>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</si>
  <si>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</si>
  <si>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</si>
  <si>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</si>
  <si>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</si>
  <si>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</si>
  <si>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</si>
  <si>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</si>
  <si>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</si>
  <si>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</si>
  <si>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</si>
  <si>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</si>
  <si>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</si>
  <si>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</si>
  <si>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</si>
  <si>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</si>
  <si>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</si>
  <si>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</si>
  <si>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</si>
  <si>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</si>
  <si>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</si>
  <si>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</si>
  <si>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</si>
  <si>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</si>
  <si>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</si>
  <si>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</si>
  <si>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</si>
  <si>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</si>
  <si>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</si>
  <si>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</si>
  <si>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</si>
  <si>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</si>
  <si>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</si>
  <si>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</si>
  <si>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</si>
  <si>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</si>
  <si>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</si>
  <si>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</si>
  <si>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</si>
  <si>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</si>
  <si>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</si>
  <si>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</si>
  <si>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</si>
  <si>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</si>
  <si>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</si>
  <si>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</si>
  <si>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</si>
  <si>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</si>
  <si>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</si>
  <si>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</si>
  <si>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</si>
  <si>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</si>
  <si>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</si>
  <si>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</si>
  <si>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</si>
  <si>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</si>
  <si>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</si>
  <si>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</si>
  <si>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</si>
  <si>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</si>
  <si>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</si>
  <si>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</si>
  <si>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</si>
  <si>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</si>
  <si>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</si>
  <si>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</si>
  <si>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</si>
  <si>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</si>
  <si>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</si>
  <si>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</si>
  <si>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</si>
  <si>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</si>
  <si>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</si>
  <si>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</si>
  <si>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</si>
  <si>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</si>
  <si>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</si>
  <si>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</si>
  <si>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</si>
  <si>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</si>
  <si>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</si>
  <si>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</si>
  <si>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</si>
  <si>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</si>
  <si>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</si>
  <si>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</si>
  <si>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</si>
  <si>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</si>
  <si>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</si>
  <si>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</si>
  <si>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</si>
  <si>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</si>
  <si>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</si>
  <si>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</si>
  <si>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</si>
  <si>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</si>
  <si>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</si>
  <si>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</si>
  <si>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</si>
  <si>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</si>
  <si>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</si>
  <si>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</si>
  <si>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</si>
  <si>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</si>
  <si>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</si>
  <si>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</si>
  <si>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</si>
  <si>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</si>
  <si>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</si>
  <si>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</si>
  <si>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</si>
  <si>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</si>
  <si>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</si>
  <si>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</si>
  <si>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</si>
  <si>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</si>
  <si>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</si>
  <si>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</si>
  <si>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</si>
  <si>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</si>
  <si>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</si>
  <si>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</si>
  <si>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</si>
  <si>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</si>
  <si>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</si>
  <si>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</si>
  <si>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</si>
  <si>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</si>
  <si>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</si>
  <si>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</si>
  <si>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</si>
  <si>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</si>
  <si>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</si>
  <si>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</si>
  <si>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</si>
  <si>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</si>
  <si>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</si>
  <si>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</si>
  <si>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</si>
  <si>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</si>
  <si>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</si>
  <si>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</si>
  <si>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</si>
  <si>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</si>
  <si>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</si>
  <si>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</si>
  <si>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</si>
  <si>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</si>
  <si>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</si>
  <si>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</si>
  <si>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</si>
  <si>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</si>
  <si>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</si>
  <si>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</si>
  <si>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</si>
  <si>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</si>
  <si>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</si>
  <si>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</si>
  <si>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</si>
  <si>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</si>
  <si>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</si>
  <si>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</si>
  <si>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</si>
  <si>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</si>
  <si>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</si>
  <si>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</si>
  <si>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</si>
  <si>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</si>
  <si>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</si>
  <si>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</si>
  <si>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</si>
  <si>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</si>
  <si>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</si>
  <si>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</si>
  <si>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</si>
  <si>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</si>
  <si>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</si>
  <si>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</si>
  <si>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</si>
  <si>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</si>
  <si>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</si>
  <si>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</si>
  <si>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</si>
  <si>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</si>
  <si>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</si>
  <si>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</si>
  <si>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</si>
  <si>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</si>
  <si>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</si>
  <si>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</si>
  <si>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</si>
  <si>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</si>
  <si>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</si>
  <si>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</si>
  <si>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</si>
  <si>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</si>
  <si>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</si>
  <si>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</si>
  <si>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</si>
  <si>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</si>
  <si>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</si>
  <si>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</si>
  <si>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</si>
  <si>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</si>
  <si>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</si>
  <si>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</si>
  <si>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</si>
  <si>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</si>
  <si>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</si>
  <si>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</si>
  <si>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</si>
  <si>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</si>
  <si>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</si>
  <si>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</si>
  <si>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</si>
  <si>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</si>
  <si>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</si>
  <si>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</si>
  <si>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</si>
  <si>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</si>
  <si>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</si>
  <si>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</si>
  <si>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</si>
  <si>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</si>
  <si>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</si>
  <si>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</si>
  <si>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</si>
  <si>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</si>
  <si>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</si>
  <si>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</si>
  <si>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</si>
  <si>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</si>
  <si>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</si>
  <si>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</si>
  <si>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</si>
  <si>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</si>
  <si>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</si>
  <si>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</si>
  <si>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</si>
  <si>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</si>
  <si>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</si>
  <si>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</si>
  <si>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</si>
  <si>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</si>
  <si>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</si>
  <si>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</si>
  <si>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</si>
  <si>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</si>
  <si>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</si>
  <si>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</si>
  <si>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</si>
  <si>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</si>
  <si>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</si>
  <si>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</si>
  <si>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</si>
  <si>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</si>
  <si>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</si>
  <si>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</si>
  <si>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</si>
  <si>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</si>
  <si>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</si>
  <si>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</si>
  <si>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</si>
  <si>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</si>
  <si>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</si>
  <si>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</si>
  <si>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</si>
  <si>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</si>
  <si>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</si>
  <si>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</si>
  <si>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</si>
  <si>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</si>
  <si>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</si>
  <si>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</si>
  <si>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</si>
  <si>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</si>
  <si>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</si>
  <si>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</si>
  <si>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</si>
  <si>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</si>
  <si>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</si>
  <si>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</si>
  <si>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</si>
  <si>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</si>
  <si>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</si>
  <si>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</si>
  <si>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</si>
  <si>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</si>
  <si>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</si>
  <si>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</si>
  <si>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</si>
  <si>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</si>
  <si>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</si>
  <si>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</si>
  <si>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</si>
  <si>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</si>
  <si>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</si>
  <si>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</si>
  <si>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</si>
  <si>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</si>
  <si>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</si>
  <si>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</si>
  <si>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</si>
  <si>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</si>
  <si>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</si>
  <si>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</si>
  <si>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</si>
  <si>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</si>
  <si>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</si>
  <si>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</si>
  <si>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</si>
  <si>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</si>
  <si>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</si>
  <si>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</si>
  <si>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</si>
  <si>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</si>
  <si>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</si>
  <si>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</si>
  <si>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</si>
  <si>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</si>
  <si>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</si>
  <si>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</si>
  <si>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</si>
  <si>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</si>
  <si>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</si>
  <si>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</si>
  <si>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</si>
  <si>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</si>
  <si>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</si>
  <si>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</si>
  <si>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</si>
  <si>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</si>
  <si>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</si>
  <si>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</si>
  <si>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</si>
  <si>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</si>
  <si>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</si>
  <si>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</si>
  <si>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</si>
  <si>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</si>
  <si>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</si>
  <si>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</si>
  <si>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</si>
  <si>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</si>
  <si>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</si>
  <si>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</si>
  <si>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</si>
  <si>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</si>
  <si>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</si>
  <si>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</si>
  <si>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</si>
  <si>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</si>
  <si>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</si>
  <si>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</si>
  <si>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</si>
  <si>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</si>
  <si>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</si>
  <si>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</si>
  <si>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</si>
  <si>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</si>
  <si>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</si>
  <si>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</si>
  <si>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</si>
  <si>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</si>
  <si>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</si>
  <si>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</si>
  <si>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</si>
  <si>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</si>
  <si>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</si>
  <si>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</si>
  <si>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</si>
  <si>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</si>
  <si>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</si>
  <si>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</si>
  <si>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</si>
  <si>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</si>
  <si>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</si>
  <si>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</si>
  <si>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</si>
  <si>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</si>
  <si>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</si>
  <si>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</si>
  <si>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</si>
  <si>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</si>
  <si>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</si>
  <si>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</si>
  <si>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</si>
  <si>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</si>
  <si>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</si>
  <si>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</si>
  <si>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</si>
  <si>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</si>
  <si>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</si>
  <si>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</si>
  <si>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</si>
  <si>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</si>
  <si>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</si>
  <si>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</si>
  <si>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</si>
  <si>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</si>
  <si>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</si>
  <si>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</si>
  <si>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</si>
  <si>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</si>
  <si>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</si>
  <si>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</si>
  <si>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</si>
  <si>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</si>
  <si>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</si>
  <si>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</si>
  <si>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</si>
  <si>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</si>
  <si>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</si>
  <si>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</si>
  <si>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</si>
  <si>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</si>
  <si>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</si>
  <si>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</si>
  <si>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</si>
  <si>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</si>
  <si>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</si>
  <si>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</si>
  <si>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</si>
  <si>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</si>
  <si>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</si>
  <si>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</si>
  <si>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</si>
  <si>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</si>
  <si>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</si>
  <si>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</si>
  <si>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</si>
  <si>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</si>
  <si>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</si>
  <si>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</si>
  <si>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</si>
  <si>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</si>
  <si>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</si>
  <si>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</si>
  <si>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</si>
  <si>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</si>
  <si>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</si>
  <si>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</si>
  <si>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</si>
  <si>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</si>
  <si>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</si>
  <si>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</si>
  <si>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</si>
  <si>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</si>
  <si>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</si>
  <si>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</si>
  <si>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</si>
  <si>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</si>
  <si>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</si>
  <si>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</si>
  <si>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</si>
  <si>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</si>
  <si>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</si>
  <si>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</si>
  <si>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</si>
  <si>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</si>
  <si>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</si>
  <si>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</si>
  <si>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</si>
  <si>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</si>
  <si>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</si>
  <si>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</si>
  <si>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</si>
  <si>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</si>
  <si>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</si>
  <si>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</si>
  <si>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</si>
  <si>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</si>
  <si>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</si>
  <si>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</si>
  <si>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</si>
  <si>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</si>
  <si>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</si>
  <si>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</si>
  <si>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</si>
  <si>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</si>
  <si>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</si>
  <si>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</si>
  <si>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</si>
  <si>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</si>
  <si>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</si>
  <si>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</si>
  <si>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</si>
  <si>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</si>
  <si>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</si>
  <si>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</si>
  <si>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</si>
  <si>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</si>
  <si>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</si>
  <si>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</si>
  <si>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</si>
  <si>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</si>
  <si>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</si>
  <si>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</si>
  <si>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</si>
  <si>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</si>
  <si>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</si>
  <si>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</si>
  <si>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</si>
  <si>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</si>
  <si>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</si>
  <si>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</si>
  <si>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</si>
  <si>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</si>
  <si>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</si>
  <si>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</si>
  <si>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</si>
  <si>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</si>
  <si>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</si>
  <si>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</si>
  <si>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</si>
  <si>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</si>
  <si>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</si>
  <si>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</si>
  <si>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</si>
  <si>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</si>
  <si>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</si>
  <si>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</si>
  <si>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</si>
  <si>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</si>
  <si>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</si>
  <si>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</si>
  <si>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</si>
  <si>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</si>
  <si>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</si>
  <si>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</si>
  <si>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</si>
  <si>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</si>
  <si>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</si>
  <si>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</si>
  <si>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</si>
  <si>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</si>
  <si>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</si>
  <si>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</si>
  <si>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</si>
  <si>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</si>
  <si>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</si>
  <si>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</si>
  <si>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</si>
  <si>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</si>
  <si>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</si>
  <si>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</si>
  <si>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</si>
  <si>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</si>
  <si>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</si>
  <si>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</si>
  <si>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</si>
  <si>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</si>
  <si>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</si>
  <si>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</si>
  <si>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</si>
  <si>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</si>
  <si>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</si>
  <si>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</si>
  <si>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</si>
  <si>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</si>
  <si>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</si>
  <si>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</si>
  <si>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</si>
  <si>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</si>
  <si>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</si>
  <si>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</si>
  <si>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</si>
  <si>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</si>
  <si>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</si>
  <si>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</si>
  <si>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</si>
  <si>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</si>
  <si>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</si>
  <si>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</si>
  <si>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</si>
  <si>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</si>
  <si>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</si>
  <si>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</si>
  <si>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</si>
  <si>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</si>
  <si>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</si>
  <si>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</si>
  <si>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</si>
  <si>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</si>
  <si>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</si>
  <si>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</si>
  <si>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</si>
  <si>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</si>
  <si>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</si>
  <si>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</si>
  <si>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</si>
  <si>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</si>
  <si>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</si>
  <si>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</si>
  <si>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</si>
  <si>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</si>
  <si>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</si>
  <si>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</si>
  <si>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</si>
  <si>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</si>
  <si>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</si>
  <si>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</si>
  <si>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</si>
  <si>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</si>
  <si>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</si>
  <si>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</si>
  <si>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</si>
  <si>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</si>
  <si>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</si>
  <si>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</si>
  <si>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</si>
  <si>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</si>
  <si>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</si>
  <si>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</si>
  <si>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</si>
  <si>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</si>
  <si>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</si>
  <si>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</si>
  <si>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</si>
  <si>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</si>
  <si>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</si>
  <si>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</si>
  <si>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</si>
  <si>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</si>
  <si>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</si>
  <si>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</si>
  <si>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</si>
  <si>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</si>
  <si>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</si>
  <si>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</si>
  <si>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</si>
  <si>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</si>
  <si>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</si>
  <si>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</si>
  <si>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</si>
  <si>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</si>
  <si>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</si>
  <si>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</si>
  <si>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</si>
  <si>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</si>
  <si>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</si>
  <si>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</si>
  <si>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</si>
  <si>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</si>
  <si>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</si>
  <si>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</si>
  <si>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</si>
  <si>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</si>
  <si>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</si>
  <si>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</si>
  <si>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</si>
  <si>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</si>
  <si>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</si>
  <si>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</si>
  <si>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</si>
  <si>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</si>
  <si>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</si>
  <si>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</si>
  <si>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</si>
  <si>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</si>
  <si>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</si>
  <si>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</si>
  <si>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</si>
  <si>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</si>
  <si>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</si>
  <si>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</si>
  <si>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</si>
  <si>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</si>
  <si>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</si>
  <si>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</si>
  <si>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</si>
  <si>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</si>
  <si>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</si>
  <si>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</si>
  <si>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</si>
  <si>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</si>
  <si>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</si>
  <si>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</si>
  <si>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</si>
  <si>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</si>
  <si>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</si>
  <si>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</si>
  <si>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</si>
  <si>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</si>
  <si>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</si>
  <si>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</si>
  <si>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</si>
  <si>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</si>
  <si>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</si>
  <si>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</si>
  <si>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</si>
  <si>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</si>
  <si>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</si>
  <si>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</si>
  <si>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</si>
  <si>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</si>
  <si>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</si>
  <si>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</si>
  <si>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</si>
  <si>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</si>
  <si>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</si>
  <si>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</si>
  <si>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</si>
  <si>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</si>
  <si>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</si>
  <si>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</si>
  <si>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</si>
  <si>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</si>
  <si>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</si>
  <si>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</si>
  <si>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</si>
  <si>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</si>
  <si>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</si>
  <si>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</si>
  <si>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</si>
  <si>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</si>
  <si>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</si>
  <si>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</si>
  <si>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</si>
  <si>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</si>
  <si>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</si>
  <si>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</si>
  <si>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</si>
  <si>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</si>
  <si>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</si>
  <si>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</si>
  <si>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</si>
  <si>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</si>
  <si>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</si>
  <si>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</si>
  <si>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</si>
  <si>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</si>
  <si>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</si>
  <si>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</si>
  <si>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</si>
  <si>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</si>
  <si>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</si>
  <si>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</si>
  <si>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</si>
  <si>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</si>
  <si>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</si>
  <si>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</si>
  <si>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</si>
  <si>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</si>
  <si>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</si>
  <si>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</si>
  <si>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</si>
  <si>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</si>
  <si>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</si>
  <si>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</si>
  <si>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</si>
  <si>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</si>
  <si>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</si>
  <si>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</si>
  <si>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</si>
  <si>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</si>
  <si>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</si>
  <si>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</si>
  <si>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</si>
  <si>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</si>
  <si>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</si>
  <si>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</si>
  <si>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</si>
  <si>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</si>
  <si>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</si>
  <si>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</si>
  <si>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</si>
  <si>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</si>
  <si>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</si>
  <si>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</si>
  <si>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</si>
  <si>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</si>
  <si>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</si>
  <si>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</si>
  <si>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</si>
  <si>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</si>
  <si>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</si>
  <si>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</si>
  <si>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</si>
  <si>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</si>
  <si>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</si>
  <si>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</si>
  <si>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</si>
  <si>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</si>
  <si>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</si>
  <si>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</si>
  <si>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</si>
  <si>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</si>
  <si>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</si>
  <si>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</si>
  <si>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</si>
  <si>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</si>
  <si>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</si>
  <si>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</si>
  <si>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</si>
  <si>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</si>
  <si>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</si>
  <si>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</si>
  <si>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</si>
  <si>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</si>
  <si>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</si>
  <si>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</si>
  <si>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</si>
  <si>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</si>
  <si>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</si>
  <si>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</si>
  <si>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</si>
  <si>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</si>
  <si>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</si>
  <si>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</si>
  <si>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</si>
  <si>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</si>
  <si>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</si>
  <si>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</si>
  <si>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</si>
  <si>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</si>
  <si>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</si>
  <si>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</si>
  <si>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</si>
  <si>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</si>
  <si>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</si>
  <si>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</si>
  <si>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</si>
  <si>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</si>
  <si>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</si>
  <si>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</si>
  <si>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</si>
  <si>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</si>
  <si>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</si>
  <si>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</si>
  <si>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</si>
  <si>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</si>
  <si>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</si>
  <si>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</si>
  <si>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</si>
  <si>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</si>
  <si>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</si>
  <si>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</si>
  <si>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</si>
  <si>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</si>
  <si>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</si>
  <si>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</si>
  <si>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</si>
  <si>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</si>
  <si>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</si>
  <si>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</si>
  <si>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</si>
  <si>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</si>
  <si>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</si>
  <si>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</si>
  <si>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</si>
  <si>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</si>
  <si>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</si>
  <si>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</si>
  <si>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</si>
  <si>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</si>
  <si>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</si>
  <si>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</si>
  <si>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</si>
  <si>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</si>
  <si>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</si>
  <si>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</si>
  <si>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</si>
  <si>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</si>
  <si>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</si>
  <si>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</si>
  <si>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</si>
  <si>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</si>
  <si>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</si>
  <si>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</si>
  <si>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</si>
  <si>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</si>
  <si>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</si>
  <si>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</si>
  <si>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</si>
  <si>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</si>
  <si>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</si>
  <si>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</si>
  <si>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</si>
  <si>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</si>
  <si>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</si>
  <si>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</si>
  <si>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</si>
  <si>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</si>
  <si>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</si>
  <si>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</si>
  <si>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</si>
  <si>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</si>
  <si>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</si>
  <si>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</si>
  <si>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</si>
  <si>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</si>
  <si>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</si>
  <si>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</si>
  <si>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</si>
  <si>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</si>
  <si>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</si>
  <si>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</si>
  <si>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</si>
  <si>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</si>
  <si>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</si>
  <si>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</si>
  <si>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</si>
  <si>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</si>
  <si>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</si>
  <si>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</si>
  <si>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</si>
  <si>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</si>
  <si>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</si>
  <si>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</si>
  <si>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</si>
  <si>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</si>
  <si>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</si>
  <si>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</si>
  <si>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</si>
  <si>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</si>
  <si>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</si>
  <si>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</si>
  <si>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</si>
  <si>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</si>
  <si>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</si>
  <si>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</si>
  <si>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</si>
  <si>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</si>
  <si>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</si>
  <si>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</si>
  <si>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</si>
  <si>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</si>
  <si>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</si>
  <si>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</si>
  <si>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</si>
  <si>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</si>
  <si>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</si>
  <si>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</si>
  <si>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</si>
  <si>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</si>
  <si>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</si>
  <si>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</si>
  <si>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</si>
  <si>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</si>
  <si>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</si>
  <si>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</si>
  <si>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</si>
  <si>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</si>
  <si>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</si>
  <si>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</si>
  <si>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</si>
  <si>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</si>
  <si>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</si>
  <si>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</si>
  <si>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</si>
  <si>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</si>
  <si>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</si>
  <si>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</si>
  <si>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</si>
  <si>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</si>
  <si>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</si>
  <si>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</si>
  <si>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</si>
  <si>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</si>
  <si>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</si>
  <si>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</si>
  <si>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</si>
  <si>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</si>
  <si>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</si>
  <si>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</si>
  <si>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</si>
  <si>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</si>
  <si>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</si>
  <si>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</si>
  <si>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</si>
  <si>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</si>
  <si>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</si>
  <si>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</si>
  <si>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</si>
  <si>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</si>
  <si>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</si>
  <si>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</si>
  <si>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</si>
  <si>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</si>
  <si>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</si>
  <si>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</si>
  <si>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</si>
  <si>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</si>
  <si>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</si>
  <si>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</si>
  <si>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</si>
  <si>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</si>
  <si>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</si>
  <si>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</si>
  <si>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</si>
  <si>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</si>
  <si>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</si>
  <si>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</si>
  <si>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</si>
  <si>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</si>
  <si>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</si>
  <si>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</si>
  <si>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</si>
  <si>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</si>
  <si>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</si>
  <si>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</si>
  <si>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</si>
  <si>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</si>
  <si>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</si>
  <si>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</si>
  <si>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</si>
  <si>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</si>
  <si>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</si>
  <si>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</si>
  <si>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</si>
  <si>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</si>
  <si>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</si>
  <si>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</si>
  <si>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</si>
  <si>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</si>
  <si>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</si>
  <si>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</si>
  <si>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</si>
  <si>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</si>
  <si>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</si>
  <si>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</si>
  <si>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</si>
  <si>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</si>
  <si>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</si>
  <si>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</si>
  <si>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</si>
  <si>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</si>
  <si>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</si>
  <si>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</si>
  <si>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</si>
  <si>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</si>
  <si>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</si>
  <si>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</si>
  <si>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</si>
  <si>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</si>
  <si>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</si>
  <si>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</si>
  <si>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</si>
  <si>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</si>
  <si>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</si>
  <si>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</si>
  <si>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</si>
  <si>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</si>
  <si>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</si>
  <si>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</si>
  <si>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</si>
  <si>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</si>
  <si>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</si>
  <si>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</si>
  <si>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</si>
  <si>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</si>
  <si>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</si>
  <si>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</si>
  <si>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</si>
  <si>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</si>
  <si>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</si>
  <si>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</si>
  <si>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</si>
  <si>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</si>
  <si>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</si>
  <si>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</si>
  <si>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</si>
  <si>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</si>
  <si>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</si>
  <si>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</si>
  <si>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</si>
  <si>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</si>
  <si>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</si>
  <si>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</si>
  <si>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</si>
  <si>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</si>
  <si>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</si>
  <si>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</si>
  <si>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</si>
  <si>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</si>
  <si>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</si>
  <si>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</si>
  <si>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</si>
  <si>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</si>
  <si>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</si>
  <si>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</si>
  <si>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</si>
  <si>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</si>
  <si>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</si>
  <si>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</si>
  <si>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</si>
  <si>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</si>
  <si>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</si>
  <si>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</si>
  <si>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</si>
  <si>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</si>
  <si>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</si>
  <si>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</si>
  <si>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</si>
  <si>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</si>
  <si>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</si>
  <si>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</si>
  <si>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</si>
  <si>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</si>
  <si>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</si>
  <si>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</si>
  <si>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</si>
  <si>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</si>
  <si>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</si>
  <si>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</si>
  <si>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</si>
  <si>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</si>
  <si>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</si>
  <si>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</si>
  <si>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</si>
  <si>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</si>
  <si>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</si>
  <si>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</si>
  <si>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</si>
  <si>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</si>
  <si>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</si>
  <si>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</si>
  <si>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</si>
  <si>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</si>
  <si>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</si>
  <si>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</si>
  <si>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</si>
  <si>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</si>
  <si>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</si>
  <si>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</si>
  <si>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</si>
  <si>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</si>
  <si>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</si>
  <si>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</si>
  <si>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</si>
  <si>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</si>
  <si>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</si>
  <si>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</si>
  <si>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</si>
  <si>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</si>
  <si>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</si>
  <si>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</si>
  <si>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</si>
  <si>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</si>
  <si>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</si>
  <si>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</si>
  <si>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</si>
  <si>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</si>
  <si>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</si>
  <si>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</si>
  <si>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</si>
  <si>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</si>
  <si>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</si>
  <si>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</si>
  <si>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</si>
  <si>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</si>
  <si>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</si>
  <si>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</si>
  <si>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</si>
  <si>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</si>
  <si>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</si>
  <si>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</si>
  <si>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</si>
  <si>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</si>
  <si>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</si>
  <si>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</si>
  <si>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</si>
  <si>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</si>
  <si>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</si>
  <si>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</si>
  <si>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</si>
  <si>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</si>
  <si>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</si>
  <si>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</si>
  <si>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</si>
  <si>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</si>
  <si>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</si>
  <si>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</si>
  <si>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</si>
  <si>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</si>
  <si>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</si>
  <si>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</si>
  <si>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</si>
  <si>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</si>
  <si>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</si>
  <si>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</si>
  <si>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</si>
  <si>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</si>
  <si>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</si>
  <si>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</si>
  <si>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</si>
  <si>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</si>
  <si>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</si>
  <si>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</si>
  <si>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</si>
  <si>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</si>
  <si>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</si>
  <si>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</si>
  <si>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</si>
  <si>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</si>
  <si>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</si>
  <si>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</si>
  <si>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</si>
  <si>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</si>
  <si>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</si>
  <si>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</si>
  <si>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</si>
  <si>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</si>
  <si>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</si>
  <si>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</si>
  <si>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</si>
  <si>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</si>
  <si>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</si>
  <si>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</si>
  <si>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</si>
  <si>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</si>
  <si>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</si>
  <si>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</si>
  <si>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</si>
  <si>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</si>
  <si>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</si>
  <si>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</si>
  <si>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</si>
  <si>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</si>
  <si>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</si>
  <si>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</si>
  <si>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</si>
  <si>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</si>
  <si>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</si>
  <si>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</si>
  <si>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</si>
  <si>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</si>
  <si>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</si>
  <si>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</si>
  <si>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</si>
  <si>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</si>
  <si>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</si>
  <si>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</si>
  <si>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</si>
  <si>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</si>
  <si>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</si>
  <si>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</si>
  <si>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</si>
  <si>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</si>
  <si>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</si>
  <si>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</si>
  <si>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</si>
  <si>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</si>
  <si>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</si>
  <si>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</si>
  <si>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</si>
  <si>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</si>
  <si>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</si>
  <si>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</si>
  <si>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</si>
  <si>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</si>
  <si>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</si>
  <si>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</si>
  <si>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</si>
  <si>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</si>
  <si>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</si>
  <si>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</si>
  <si>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</si>
  <si>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</si>
  <si>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</si>
  <si>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</si>
  <si>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</si>
  <si>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</si>
  <si>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</si>
  <si>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</si>
  <si>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</si>
  <si>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</si>
  <si>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</si>
  <si>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</si>
  <si>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</si>
  <si>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</si>
  <si>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</si>
  <si>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</si>
  <si>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</si>
  <si>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</si>
  <si>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</si>
  <si>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</si>
  <si>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</si>
  <si>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</si>
  <si>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</si>
  <si>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</si>
  <si>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</si>
  <si>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</si>
  <si>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</si>
  <si>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</si>
  <si>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</si>
  <si>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</si>
  <si>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</si>
  <si>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</si>
  <si>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</si>
  <si>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</si>
  <si>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</si>
  <si>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</si>
  <si>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</si>
  <si>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</si>
  <si>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</si>
  <si>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</si>
  <si>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</si>
  <si>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</si>
  <si>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</si>
  <si>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</si>
  <si>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</si>
  <si>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</si>
  <si>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</si>
  <si>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</si>
  <si>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</si>
  <si>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</si>
  <si>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</si>
  <si>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</si>
  <si>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</si>
  <si>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</si>
  <si>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</si>
  <si>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</si>
  <si>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</si>
  <si>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</si>
  <si>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</si>
  <si>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</si>
  <si>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</si>
  <si>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</si>
  <si>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</si>
  <si>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</si>
  <si>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</si>
  <si>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</si>
  <si>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</si>
  <si>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</si>
  <si>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</si>
  <si>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</si>
  <si>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</si>
  <si>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</si>
  <si>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</si>
  <si>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</si>
  <si>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</si>
  <si>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</si>
  <si>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</si>
  <si>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</si>
  <si>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</si>
  <si>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</si>
  <si>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</si>
  <si>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</si>
  <si>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</si>
  <si>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</si>
  <si>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</si>
  <si>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</si>
  <si>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</si>
  <si>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</si>
  <si>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</si>
  <si>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</si>
  <si>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</si>
  <si>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</si>
  <si>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</si>
  <si>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</si>
  <si>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</si>
  <si>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</si>
  <si>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</si>
  <si>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</si>
  <si>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</si>
  <si>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</si>
  <si>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</si>
  <si>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</si>
  <si>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</si>
  <si>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</si>
  <si>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</si>
  <si>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</si>
  <si>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</si>
  <si>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</si>
  <si>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</si>
  <si>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</si>
  <si>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</si>
  <si>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</si>
  <si>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</si>
  <si>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</si>
  <si>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</si>
  <si>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</si>
  <si>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</si>
  <si>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</si>
  <si>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</si>
  <si>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</si>
  <si>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</si>
  <si>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</si>
  <si>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</si>
  <si>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</si>
  <si>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</si>
  <si>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</si>
  <si>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</si>
  <si>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</si>
  <si>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</si>
  <si>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</si>
  <si>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</si>
  <si>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</si>
  <si>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</si>
  <si>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</si>
  <si>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</si>
  <si>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</si>
  <si>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</si>
  <si>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</si>
  <si>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</si>
  <si>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</si>
  <si>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</si>
  <si>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</si>
  <si>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</si>
  <si>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</si>
  <si>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</si>
  <si>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</si>
  <si>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</si>
  <si>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</si>
  <si>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</si>
  <si>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</si>
  <si>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</si>
  <si>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</si>
  <si>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</si>
  <si>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</si>
  <si>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</si>
  <si>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</si>
  <si>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</si>
  <si>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</si>
  <si>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</si>
  <si>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</si>
  <si>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</si>
  <si>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</si>
  <si>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</si>
  <si>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</si>
  <si>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</si>
  <si>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</si>
  <si>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</si>
  <si>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</si>
  <si>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</si>
  <si>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</si>
  <si>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</si>
  <si>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</si>
  <si>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</si>
  <si>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</si>
  <si>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</si>
  <si>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</si>
  <si>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</si>
  <si>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</si>
  <si>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</si>
  <si>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</si>
  <si>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</si>
  <si>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</si>
  <si>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</si>
  <si>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</si>
  <si>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</si>
  <si>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</si>
  <si>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</si>
  <si>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</si>
  <si>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</si>
  <si>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</si>
  <si>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</si>
  <si>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</si>
  <si>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</si>
  <si>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</si>
  <si>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</si>
  <si>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</si>
  <si>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</si>
  <si>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</si>
  <si>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</si>
  <si>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</si>
  <si>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</si>
  <si>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</si>
  <si>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</si>
  <si>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</si>
  <si>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</si>
  <si>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</si>
  <si>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</si>
  <si>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</si>
  <si>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</si>
  <si>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</si>
  <si>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</si>
  <si>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</si>
  <si>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</si>
  <si>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</si>
  <si>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</si>
  <si>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</si>
  <si>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</si>
  <si>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</si>
  <si>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</si>
  <si>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</si>
  <si>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</si>
  <si>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</si>
  <si>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</si>
  <si>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</si>
  <si>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</si>
  <si>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</si>
  <si>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</si>
  <si>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</si>
  <si>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</si>
  <si>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</si>
  <si>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</si>
  <si>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</si>
  <si>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</si>
  <si>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</si>
  <si>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</si>
  <si>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</si>
  <si>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</si>
  <si>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</si>
  <si>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</si>
  <si>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</si>
  <si>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</si>
  <si>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</si>
  <si>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</si>
  <si>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</si>
  <si>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</si>
  <si>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</si>
  <si>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</si>
  <si>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</si>
  <si>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</si>
  <si>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</si>
  <si>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</si>
  <si>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</si>
  <si>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</si>
  <si>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</si>
  <si>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</si>
  <si>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</si>
  <si>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</si>
  <si>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</si>
  <si>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</si>
  <si>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</si>
  <si>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</si>
  <si>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</si>
  <si>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</si>
  <si>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</si>
  <si>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</si>
  <si>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</si>
  <si>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</si>
  <si>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</si>
  <si>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</si>
  <si>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</si>
  <si>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</si>
  <si>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</si>
  <si>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</si>
  <si>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</si>
  <si>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</si>
  <si>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</si>
  <si>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</si>
  <si>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</si>
  <si>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</si>
  <si>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</si>
  <si>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</si>
  <si>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</si>
  <si>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</si>
  <si>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</si>
  <si>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</si>
  <si>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</si>
  <si>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</si>
  <si>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</si>
  <si>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</si>
  <si>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</si>
  <si>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</si>
  <si>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</si>
  <si>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</si>
  <si>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</si>
  <si>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</si>
  <si>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</si>
  <si>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</si>
  <si>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</si>
  <si>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</si>
  <si>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</si>
  <si>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</si>
  <si>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</si>
  <si>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</si>
  <si>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</si>
  <si>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</si>
  <si>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</si>
  <si>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</si>
  <si>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</si>
  <si>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</si>
  <si>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</si>
  <si>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</si>
  <si>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</si>
  <si>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</si>
  <si>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</si>
  <si>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</si>
  <si>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</si>
  <si>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</si>
  <si>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</si>
  <si>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</si>
  <si>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</si>
  <si>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</si>
  <si>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</si>
  <si>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</si>
  <si>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</si>
  <si>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</si>
  <si>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</si>
  <si>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</si>
  <si>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</si>
  <si>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</si>
  <si>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</si>
  <si>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</si>
  <si>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</si>
  <si>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</si>
  <si>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</si>
  <si>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</si>
  <si>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</si>
  <si>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</si>
  <si>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</si>
  <si>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</si>
  <si>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</si>
  <si>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</si>
  <si>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</si>
  <si>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</si>
  <si>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</si>
  <si>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</si>
  <si>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</si>
  <si>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</si>
  <si>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</si>
  <si>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</si>
  <si>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</si>
  <si>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</si>
  <si>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</si>
  <si>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</si>
  <si>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</si>
  <si>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</si>
  <si>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</si>
  <si>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</si>
  <si>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</si>
  <si>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</si>
  <si>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</si>
  <si>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</si>
  <si>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</si>
  <si>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</si>
  <si>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</si>
  <si>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</si>
  <si>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</si>
  <si>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</si>
  <si>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</si>
  <si>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</si>
  <si>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</si>
  <si>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</si>
  <si>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</si>
  <si>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</si>
  <si>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</si>
  <si>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</si>
  <si>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</si>
  <si>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</si>
  <si>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</si>
  <si>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</si>
  <si>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</si>
  <si>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</si>
  <si>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</si>
  <si>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</si>
  <si>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</si>
  <si>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</si>
  <si>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</si>
  <si>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</si>
  <si>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</si>
  <si>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</si>
  <si>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</si>
  <si>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</si>
  <si>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</si>
  <si>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</si>
  <si>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</si>
  <si>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</si>
  <si>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</si>
  <si>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</si>
  <si>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</si>
  <si>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</si>
  <si>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</si>
  <si>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</si>
  <si>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</si>
  <si>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</si>
  <si>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</si>
  <si>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</si>
  <si>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</si>
  <si>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</si>
  <si>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</si>
  <si>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</si>
  <si>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</si>
  <si>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</si>
  <si>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</si>
  <si>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</si>
  <si>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</si>
  <si>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</si>
  <si>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</si>
  <si>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</si>
  <si>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</si>
  <si>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</si>
  <si>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</si>
  <si>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</si>
  <si>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</si>
  <si>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</si>
  <si>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</si>
  <si>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</si>
  <si>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</si>
  <si>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</si>
  <si>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</si>
  <si>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</si>
  <si>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</si>
  <si>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</si>
  <si>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</si>
  <si>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</si>
  <si>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</si>
  <si>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</si>
  <si>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</si>
  <si>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</si>
  <si>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</si>
  <si>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</si>
  <si>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</si>
  <si>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</si>
  <si>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</si>
  <si>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</si>
  <si>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</si>
  <si>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</si>
  <si>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</si>
  <si>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</si>
  <si>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</si>
  <si>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</si>
  <si>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</si>
  <si>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</si>
  <si>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</si>
  <si>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</si>
  <si>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</si>
  <si>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</si>
  <si>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</si>
  <si>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</si>
  <si>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</si>
  <si>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</si>
  <si>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</si>
  <si>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</si>
  <si>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</si>
  <si>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</si>
  <si>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</si>
  <si>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</si>
  <si>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</si>
  <si>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</si>
  <si>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</si>
  <si>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</si>
  <si>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</si>
  <si>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</si>
  <si>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</si>
  <si>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</si>
  <si>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</si>
  <si>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</si>
  <si>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</si>
  <si>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</si>
  <si>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</si>
  <si>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</si>
  <si>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</si>
  <si>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</si>
  <si>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</si>
  <si>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</si>
  <si>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</si>
  <si>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</si>
  <si>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</si>
  <si>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</si>
  <si>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</si>
  <si>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</si>
  <si>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</si>
  <si>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</si>
  <si>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</si>
  <si>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</si>
  <si>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</si>
  <si>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</si>
  <si>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</si>
  <si>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</si>
  <si>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</si>
  <si>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</si>
  <si>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</si>
  <si>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</si>
  <si>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</si>
  <si>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</si>
  <si>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</si>
  <si>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</si>
  <si>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</si>
  <si>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</si>
  <si>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</si>
  <si>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</si>
  <si>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</si>
  <si>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</si>
  <si>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</si>
  <si>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</si>
  <si>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</si>
  <si>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</si>
  <si>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</si>
  <si>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</si>
  <si>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</si>
  <si>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</si>
  <si>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</si>
  <si>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</si>
  <si>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</si>
  <si>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</si>
  <si>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</si>
  <si>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</si>
  <si>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</si>
  <si>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</si>
  <si>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</si>
  <si>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</si>
  <si>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</si>
  <si>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</si>
  <si>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</si>
  <si>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</si>
  <si>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</si>
  <si>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</si>
  <si>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</si>
  <si>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</si>
  <si>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</si>
  <si>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</si>
  <si>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</si>
  <si>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</si>
  <si>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</si>
  <si>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</si>
  <si>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</si>
  <si>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</si>
  <si>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</si>
  <si>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</si>
  <si>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</si>
  <si>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</si>
  <si>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</si>
  <si>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</si>
  <si>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</si>
  <si>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</si>
  <si>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</si>
  <si>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</si>
  <si>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</si>
  <si>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</si>
  <si>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</si>
  <si>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</si>
  <si>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</si>
  <si>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</si>
  <si>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</si>
  <si>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</si>
  <si>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</si>
  <si>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</si>
  <si>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</si>
  <si>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</si>
  <si>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</si>
  <si>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</si>
  <si>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</si>
  <si>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</si>
  <si>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</si>
  <si>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</si>
  <si>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</si>
  <si>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</si>
  <si>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</si>
  <si>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</si>
  <si>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</si>
  <si>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</si>
  <si>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</si>
  <si>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</si>
  <si>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</si>
  <si>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</si>
  <si>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</si>
  <si>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</si>
  <si>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</si>
  <si>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</si>
  <si>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</si>
  <si>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</si>
  <si>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</si>
  <si>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</si>
  <si>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</si>
  <si>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</si>
  <si>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</si>
  <si>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</si>
  <si>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</si>
  <si>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</si>
  <si>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</si>
  <si>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</si>
  <si>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</si>
  <si>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</si>
  <si>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</si>
  <si>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</si>
  <si>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</si>
  <si>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</si>
  <si>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</si>
  <si>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</si>
  <si>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</si>
  <si>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</si>
  <si>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</si>
  <si>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</si>
  <si>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</si>
  <si>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</si>
  <si>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</si>
  <si>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</si>
  <si>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</si>
  <si>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</si>
  <si>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</si>
  <si>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</si>
  <si>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</si>
  <si>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</si>
  <si>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</si>
  <si>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</si>
  <si>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</si>
  <si>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</si>
  <si>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</si>
  <si>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</si>
  <si>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</si>
  <si>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</si>
  <si>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</si>
  <si>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</si>
  <si>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</si>
  <si>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</si>
  <si>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</si>
  <si>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</si>
  <si>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</si>
  <si>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</si>
  <si>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</si>
  <si>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</si>
  <si>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</si>
  <si>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</si>
  <si>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</si>
  <si>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</si>
  <si>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</si>
  <si>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</si>
  <si>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</si>
  <si>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</si>
  <si>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</si>
  <si>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</si>
  <si>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</si>
  <si>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</si>
  <si>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</si>
  <si>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</si>
  <si>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</si>
  <si>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</si>
  <si>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</si>
  <si>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</si>
  <si>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</si>
  <si>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</si>
  <si>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</si>
  <si>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</si>
  <si>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</si>
  <si>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</si>
  <si>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</si>
  <si>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</si>
  <si>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</si>
  <si>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</si>
  <si>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</si>
  <si>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</si>
  <si>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</si>
  <si>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</si>
  <si>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</si>
  <si>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</si>
  <si>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</si>
  <si>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</si>
  <si>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</si>
  <si>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</si>
  <si>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</si>
  <si>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</si>
  <si>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</si>
  <si>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</si>
  <si>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</si>
  <si>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</si>
  <si>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</si>
  <si>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</si>
  <si>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</si>
  <si>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</si>
  <si>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</si>
  <si>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</si>
  <si>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</si>
  <si>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</si>
  <si>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</si>
  <si>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</si>
  <si>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</si>
  <si>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</si>
  <si>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</si>
  <si>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</si>
  <si>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</si>
  <si>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</si>
  <si>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</si>
  <si>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</si>
  <si>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</si>
  <si>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</si>
  <si>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</si>
  <si>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</si>
  <si>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</si>
  <si>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</si>
  <si>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</si>
  <si>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</si>
  <si>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</si>
  <si>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</si>
  <si>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</si>
  <si>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</si>
  <si>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</si>
  <si>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</si>
  <si>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</si>
  <si>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</si>
  <si>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 xml:space="preserve">at site TS </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</si>
  <si>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</si>
  <si>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</si>
  <si>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</si>
  <si>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</si>
  <si>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</si>
  <si>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</si>
  <si>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</si>
  <si>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</si>
  <si>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</si>
  <si>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</si>
  <si>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</si>
  <si>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</si>
  <si>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</si>
  <si>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</si>
  <si>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</si>
  <si>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EM Team on the way ETA: 30 Mins</t>
  </si>
  <si>
    <t>PCM-20251026-00000210</t>
  </si>
  <si>
    <t>5g cell down due to rectifier module faulty, rectifier module under repair arrangement</t>
  </si>
  <si>
    <t>PCM-20251026-00001624</t>
  </si>
  <si>
    <t xml:space="preserve">Major </t>
  </si>
  <si>
    <t xml:space="preserve">Sceco blackout in Tandaha / team at site connect PG </t>
  </si>
  <si>
    <t xml:space="preserve">Sceco blackout in Tandaha </t>
  </si>
  <si>
    <t>Sceco blackout in Tandaha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</si>
</sst>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7" totalsRowShown="0" headerRowDxfId="15" dataDxfId="14" headerRowBorderDxfId="12" tableBorderDxfId="13">
  <autoFilter ref="A1:L12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293.79955219907424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13.304563773148402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45956.747978125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45956.747978125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45956.747978125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45956.747978125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45956.747978125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45956.747978125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45956.747978125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45956.747978125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45956.747978125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45956.747978125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45956.747978125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45956.747978125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45956.747978125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45956.747978125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45956.747978125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45956.747978125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45956.747978125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45956.747978125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45956.747978125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45956.747978125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45956.747978125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45956.747978125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45956.747978125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45956.747978125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45956.747978125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45956.747978125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45956.747978125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45956.747978125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45956.747978125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45956.747978125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45956.747978125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45956.747978125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45956.747978125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45956.747978125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45956.747978125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45956.747978125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45956.747978125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45956.747978125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45956.747978125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45956.747978125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45956.747978125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45956.747978125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45956.747978125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45956.747978125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45956.747978125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45956.747978125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45956.747978125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45956.747978125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45956.747978125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45956.747978125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45956.747978125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45956.747978125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45956.747978125</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45956.747978125</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D6E41846-209F-45F9-92FD-7FF3ADF65153}"/>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131.74814016203891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45956.747978125</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1.2943402776727453E-2</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45956.747978125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c r="D7" s="18" t="s">
        <v>16486</v>
      </c>
      <c r="E7" s="114"/>
      <c r="F7" s="115"/>
      <c r="G7" s="116">
        <f ca="1">IFERROR(NOW()-F7,"-")</f>
        <v>45956.747978125</v>
      </c>
      <c r="H7" s="115"/>
      <c r="I7" s="18" t="str">
        <f>IFERROR(VLOOKUP(D7,DB!A:F,6,0),"")</f>
        <v>SCECO</v>
      </c>
      <c r="J7" s="18" t="str">
        <f>IFERROR(VLOOKUP(D7,DB!A:G,7,0),"")</f>
        <v>Weak+No BB Design+No BB Design</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45956.747978125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45956.747978125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45956.747978125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45956.747978125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45956.747978125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45956.747978125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45956.747978125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45956.747978125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45956.747978125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45956.747978125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45956.747978125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45956.747978125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45956.747978125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45956.747978125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45956.747978125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45956.747978125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45956.747978125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45956.747978125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45956.747978125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45956.747978125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45956.747978125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45956.747978125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45956.747978125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45956.747978125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45956.747978125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45956.747978125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45956.747978125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45956.747978125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45956.747978125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45956.747978125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45956.747978125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45956.747978125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45956.747978125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45956.747978125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45956.747978125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45956.747978125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45956.747978125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45956.747978125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45956.747978125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45956.747978125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45956.747978125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45956.747978125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45956.747978125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45956.747978125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45956.747978125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45956.747978125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45956.747978125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45956.747978125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45956.747978125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45956.747978125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45956.747978125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45956.747978125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45956.747978125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45956.747978125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45956.747978125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45956.747978125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45956.747978125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45956.747978125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45956.747978125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45956.747978125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45956.747978125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45956.747978125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45956.747978125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45956.747978125</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45956.747978125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45956.747978125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45956.747978125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45956.747978125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45956.747978125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45956.747978125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45956.747978125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45956.747978125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45956.747978125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45956.747978125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45956.747978125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45956.747978125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45956.747978125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45956.747978125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45956.747978125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45956.747978125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45956.747978125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45956.747978125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45956.747978125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45956.747978125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45956.747978125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45956.747978125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45956.747978125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45956.747978125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45956.747978125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45956.747978125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45956.747978125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45956.747978125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45956.747978125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45956.747978125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45956.747978125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45956.747978125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45956.747978125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45956.747978125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45956.747978125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45956.747978125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45956.747978125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45956.747978125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45956.747978125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45956.747978125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45956.747978125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45956.747978125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45956.747978125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45956.747978125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45956.747978125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45956.747978125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45956.747978125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45956.747978125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45956.747978125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45956.747978125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45956.747978125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45956.747978125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45956.747978125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45956.747978125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45956.747978125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45956.747978125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45956.747978125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45956.747978125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45956.747978125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45956.747978125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45956.747978125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45956.747978125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45956.747978125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45956.747978125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45956.747978125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45956.747978125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45956.747978125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45956.747978125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45956.747978125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45956.747978125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45956.747978125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45956.747978125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45956.747978125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45956.747978125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45956.747978125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45956.747978125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45956.747978125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45956.747978125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45956.747978125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45956.747978125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45956.747978125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45956.747978125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45956.747978125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45956.747978125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45956.747978125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45956.747978125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45956.747978125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45956.747978125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45956.747978125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45956.747978125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45956.747978125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45956.747978125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45956.747978125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45956.747978125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45956.747978125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45956.747978125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45956.747978125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45956.747978125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45956.747978125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45956.747978125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45956.747978125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45956.747978125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45956.747978125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45956.747978125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45956.747978125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45956.747978125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45956.747978125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45956.747978125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45956.747978125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45956.747978125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45956.747978125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45956.747978125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45956.747978125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45956.747978125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45956.747978125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45956.747978125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45956.747978125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45956.747978125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45956.747978125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45956.747978125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45956.747978125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45956.747978125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45956.747978125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45956.747978125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45956.747978125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45956.747978125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45956.747978125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45956.747978125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45956.747978125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45956.747978125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45956.747978125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45956.747978125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45956.747978125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45956.747978125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45956.747978125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45956.747978125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45956.747978125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45956.747978125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45956.747978125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45956.747978125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45956.747978125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45956.747978125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45956.747978125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45956.747978125</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45956.747978125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45956.747978125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45956.747978125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45956.747978125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45956.747978125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45956.747978125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45956.747978125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45956.747978125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45956.747978125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45956.747978125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45956.747978125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45956.747978125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45956.747978125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45956.747978125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45956.747978125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45956.747978125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45956.747978125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45956.747978125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45956.747978125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45956.747978125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45956.747978125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45956.747978125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45956.747978125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45956.747978125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45956.747978125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45956.747978125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45956.747978125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45956.747978125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45956.747978125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45956.747978125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45956.747978125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45956.747978125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45956.747978125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45956.747978125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45956.747978125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45956.747978125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45956.747978125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45956.747978125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45956.747978125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45956.747978125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45956.747978125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45956.747978125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45956.747978125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45956.747978125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45956.747978125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45956.747978125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45956.747978125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45956.747978125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45956.747978125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45956.747978125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45956.747978125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45956.747978125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45956.747978125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45956.747978125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45956.747978125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45956.747978125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45956.747978125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45956.747978125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45956.747978125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45956.747978125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45956.747978125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45956.747978125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45956.747978125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45956.747978125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45956.747978125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45956.747978125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45956.747978125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45956.747978125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45956.747978125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45956.747978125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45956.747978125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45956.747978125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45956.747978125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45956.747978125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45956.747978125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45956.747978125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45956.747978125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45956.747978125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45956.747978125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45956.747978125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45956.747978125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45956.747978125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45956.747978125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45956.747978125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45956.747978125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45956.747978125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45956.747978125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45956.747978125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45956.747978125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45956.747978125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45956.747978125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45956.747978125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45956.747978125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45956.747978125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45956.747978125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45956.747978125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45956.747978125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45956.747978125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45956.747978125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45956.747978125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45956.747978125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45956.747978125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45956.747978125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45956.747978125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45956.747978125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45956.747978125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45956.747978125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45956.747978125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45956.747978125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45956.747978125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45956.747978125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45956.747978125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45956.747978125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45956.747978125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45956.747978125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45956.747978125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45956.747978125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45956.747978125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45956.747978125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45956.747978125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45956.747978125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45956.747978125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45956.747978125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45956.747978125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45956.747978125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45956.747978125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45956.747978125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45956.747978125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45956.747978125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45956.747978125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45956.747978125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45956.747978125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45956.747978125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45956.747978125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45956.747978125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45956.747978125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45956.747978125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45956.747978125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45956.747978125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45956.747978125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45956.747978125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45956.747978125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45956.747978125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45956.747978125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45956.747978125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45956.747978125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45956.747978125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45956.747978125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45956.747978125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45956.747978125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45956.747978125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45956.747978125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45956.747978125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45956.747978125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45956.747978125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45956.747978125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45956.747978125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45956.747978125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45956.747978125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45956.747978125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45956.747978125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45956.747978125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45956.747978125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45956.747978125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45956.747978125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45956.747978125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45956.747978125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45956.747978125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45956.747978125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45956.747978125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45956.747978125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45956.747978125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45956.747978125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45956.747978125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45956.747978125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45956.747978125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45956.747978125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45956.747978125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45956.747978125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45956.747978125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45956.747978125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45956.747978125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45956.747978125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45956.747978125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45956.747978125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45956.747978125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45956.747978125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45956.747978125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45956.747978125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45956.747978125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45956.747978125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45956.747978125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45956.747978125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45956.747978125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45956.747978125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45956.747978125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45956.747978125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45956.747978125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45956.747978125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45956.747978125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45956.747978125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45956.747978125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45956.747978125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45956.747978125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45956.747978125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45956.747978125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45956.747978125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45956.747978125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45956.747978125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45956.747978125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45956.747978125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45956.747978125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45956.747978125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45956.747978125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45956.747978125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45956.747978125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45956.747978125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45956.747978125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45956.747978125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45956.747978125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45956.747978125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45956.747978125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45956.747978125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45956.747978125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45956.747978125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45956.747978125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45956.747978125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45956.747978125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45956.747978125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45956.747978125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45956.747978125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45956.747978125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45956.747978125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45956.747978125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45956.747978125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45956.747978125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45956.747978125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45956.747978125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45956.747978125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45956.747978125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45956.747978125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45956.747978125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45956.747978125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45956.747978125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45956.747978125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45956.747978125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45956.747978125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45956.747978125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45956.747978125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45956.747978125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45956.747978125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45956.747978125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45956.747978125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45956.747978125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45956.747978125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45956.747978125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45956.747978125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45956.747978125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45956.747978125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45956.747978125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45956.747978125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45956.747978125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45956.747978125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45956.747978125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45956.747978125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45956.747978125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45956.747978125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45956.747978125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45956.747978125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45956.747978125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45956.747978125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45956.747978125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45956.747978125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45956.747978125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45956.747978125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45956.747978125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45956.747978125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45956.747978125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45956.747978125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45956.747978125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45956.747978125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45956.747978125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45956.747978125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45956.747978125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45956.747978125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45956.747978125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45956.747978125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45956.747978125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45956.747978125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45956.747978125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45956.747978125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45956.747978125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45956.747978125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45956.747978125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45956.747978125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45956.747978125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45956.747978125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45956.747978125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45956.747978125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45956.747978125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45956.747978125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45956.747978125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45956.747978125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45956.747978125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45956.747978125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45956.747978125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45956.747978125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45956.747978125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45956.747978125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45956.747978125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45956.747978125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45956.747978125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45956.747978125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45956.747978125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45956.747978125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45956.747978125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45956.747978125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45956.747978125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45956.747978125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45956.747978125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45956.747978125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45956.747978125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45956.747978125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45956.747978125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45956.747978125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45956.747978125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45956.747978125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45956.747978125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45956.747978125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45956.747978125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45956.747978125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45956.747978125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45956.747978125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45956.747978125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45956.747978125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45956.747978125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45956.747978125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45956.747978125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45956.747978125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45956.747978125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45956.747978125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45956.747978125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45956.747978125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45956.747978125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45956.747978125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45956.747978125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45956.747978125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45956.747978125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45956.747978125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45956.747978125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45956.747978125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45956.747978125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45956.747978125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45956.747978125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45956.747978125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45956.747978125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45956.747978125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45956.747978125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45956.747978125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45956.747978125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45956.747978125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45956.747978125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45956.747978125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45956.747978125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45956.747978125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45956.747978125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45956.747978125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45956.747978125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45956.747978125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45956.747978125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45956.747978125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45956.747978125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45956.747978125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45956.747978125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45956.747978125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45956.747978125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45956.747978125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45956.747978125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45956.747978125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45956.747978125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45956.747978125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45956.747978125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45956.747978125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45956.747978125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45956.747978125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45956.747978125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45956.747978125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45956.747978125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45956.747978125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45956.747978125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45956.747978125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45956.747978125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45956.747978125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45956.747978125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45956.747978125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45956.747978125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45956.747978125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45956.747978125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45956.747978125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45956.747978125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45956.747978125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45956.747978125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45956.747978125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45956.747978125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45956.747978125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45956.747978125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45956.747978125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45956.747978125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45956.747978125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45956.747978125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45956.747978125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45956.747978125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45956.747978125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45956.747978125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45956.747978125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45956.747978125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45956.747978125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45956.747978125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45956.747978125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45956.747978125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45956.747978125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45956.747978125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45956.747978125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45956.747978125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45956.747978125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45956.747978125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45956.747978125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45956.747978125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45956.747978125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45956.747978125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45956.747978125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45956.747978125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45956.747978125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45956.747978125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45956.747978125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45956.747978125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45956.747978125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45956.747978125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45956.747978125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45956.747978125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45956.747978125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45956.747978125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45956.747978125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45956.747978125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45956.747978125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45956.747978125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45956.747978125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45956.747978125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45956.747978125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45956.747978125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45956.747978125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45956.747978125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45956.747978125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45956.747978125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45956.747978125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45956.747978125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45956.747978125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45956.747978125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45956.747978125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45956.747978125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45956.747978125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45956.747978125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45956.747978125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45956.747978125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45956.747978125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45956.747978125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45956.747978125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45956.747978125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45956.747978125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45956.747978125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45956.747978125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45956.747978125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45956.747978125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45956.747978125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45956.747978125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45956.747978125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45956.747978125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45956.747978125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45956.747978125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45956.747978125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45956.747978125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45956.747978125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45956.747978125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45956.747978125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45956.747978125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45956.747978125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45956.747978125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45956.747978125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45956.747978125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45956.747978125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45956.747978125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45956.747978125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45956.747978125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45956.747978125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45956.747978125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45956.747978125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45956.747978125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45956.747978125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45956.747978125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45956.747978125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45956.747978125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45956.747978125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45956.747978125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45956.747978125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45956.747978125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45956.747978125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45956.747978125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45956.747978125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45956.747978125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45956.747978125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45956.747978125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45956.747978125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45956.747978125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45956.747978125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45956.747978125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45956.747978125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45956.747978125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45956.747978125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45956.747978125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45956.747978125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45956.747978125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45956.747978125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45956.747978125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45956.747978125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45956.747978125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45956.747978125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45956.747978125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45956.747978125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45956.747978125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45956.747978125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45956.747978125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45956.747978125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45956.747978125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45956.747978125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45956.747978125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45956.747978125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45956.747978125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45956.747978125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45956.747978125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45956.747978125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45956.747978125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45956.747978125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45956.747978125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45956.747978125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45956.747978125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45956.747978125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45956.747978125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45956.747978125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45956.747978125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45956.747978125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45956.747978125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45956.747978125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45956.747978125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45956.747978125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45956.747978125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45956.747978125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45956.747978125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45956.747978125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45956.747978125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45956.747978125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45956.747978125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45956.747978125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45956.747978125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45956.747978125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45956.747978125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45956.747978125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45956.747978125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45956.747978125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45956.747978125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45956.747978125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45956.747978125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45956.747978125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45956.747978125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45956.747978125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45956.747978125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45956.747978125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45956.747978125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45956.747978125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45956.747978125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45956.747978125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45956.747978125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45956.747978125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45956.747978125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45956.747978125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45956.747978125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45956.747978125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45956.747978125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45956.747978125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45956.747978125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45956.747978125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45956.747978125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45956.747978125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45956.747978125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45956.747978125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45956.747978125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45956.747978125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45956.747978125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45956.747978125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45956.747978125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45956.747978125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45956.747978125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45956.747978125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45956.747978125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45956.747978125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45956.747978125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45956.747978125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45956.747978125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45956.747978125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45956.747978125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45956.747978125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45956.747978125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45956.747978125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45956.747978125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45956.747978125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45956.747978125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45956.747978125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45956.747978125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45956.747978125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45956.747978125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45956.747978125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45956.747978125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45956.747978125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45956.747978125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45956.747978125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45956.747978125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45956.747978125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45956.747978125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45956.747978125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45956.747978125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45956.747978125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45956.747978125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45956.747978125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45956.747978125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45956.747978125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45956.747978125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45956.747978125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45956.747978125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45956.747978125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45956.747978125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45956.747978125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45956.747978125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45956.747978125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45956.747978125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45956.747978125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45956.747978125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45956.747978125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45956.747978125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45956.747978125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45956.747978125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45956.747978125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45956.747978125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45956.747978125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45956.747978125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45956.747978125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45956.747978125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45956.747978125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45956.747978125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45956.747978125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45956.747978125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45956.747978125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45956.747978125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45956.747978125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45956.747978125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45956.747978125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45956.747978125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45956.747978125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45956.747978125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45956.747978125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45956.747978125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45956.747978125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45956.747978125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45956.747978125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45956.747978125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45956.747978125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45956.747978125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45956.747978125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45956.747978125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45956.747978125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45956.747978125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45956.747978125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45956.747978125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45956.747978125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45956.747978125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45956.747978125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45956.747978125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45956.747978125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45956.747978125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45956.747978125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45956.747978125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45956.747978125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45956.747978125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45956.747978125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45956.747978125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45956.747978125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45956.747978125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45956.747978125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45956.747978125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45956.747978125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45956.747978125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45956.747978125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45956.747978125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45956.747978125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45956.747978125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45956.747978125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45956.747978125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45956.747978125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45956.747978125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45956.747978125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45956.747978125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45956.747978125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45956.747978125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45956.747978125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45956.747978125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45956.747978125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45956.747978125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45956.747978125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45956.747978125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45956.747978125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45956.747978125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45956.747978125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45956.747978125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45956.747978125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45956.747978125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45956.747978125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45956.747978125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45956.747978125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45956.747978125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45956.747978125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45956.747978125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45956.747978125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45956.747978125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45956.747978125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45956.747978125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45956.747978125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45956.747978125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45956.747978125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45956.747978125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45956.747978125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45956.747978125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45956.747978125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45956.747978125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45956.747978125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45956.747978125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45956.747978125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45956.747978125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45956.747978125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45956.747978125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45956.747978125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45956.747978125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45956.747978125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45956.747978125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45956.747978125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45956.747978125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45956.747978125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45956.747978125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45956.747978125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45956.747978125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45956.747978125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45956.747978125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45956.747978125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45956.747978125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45956.747978125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45956.747978125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45956.747978125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45956.747978125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45956.747978125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45956.747978125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45956.747978125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45956.747978125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45956.747978125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45956.747978125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45956.747978125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45956.747978125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45956.747978125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45956.747978125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45956.747978125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45956.747978125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45956.747978125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45956.747978125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45956.747978125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45956.747978125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45956.747978125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45956.747978125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45956.747978125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45956.747978125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45956.747978125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45956.747978125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45956.747978125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45956.747978125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45956.747978125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45956.747978125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45956.747978125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45956.747978125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45956.747978125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45956.747978125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45956.747978125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45956.747978125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45956.747978125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45956.747978125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45956.747978125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45956.747978125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45956.747978125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45956.747978125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45956.747978125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45956.747978125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45956.747978125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45956.747978125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45956.747978125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45956.747978125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45956.747978125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45956.747978125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45956.747978125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45956.747978125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45956.747978125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45956.747978125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45956.747978125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45956.747978125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45956.747978125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45956.747978125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45956.747978125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45956.747978125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45956.747978125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45956.747978125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45956.747978125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45956.747978125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45956.747978125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45956.747978125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45956.747978125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45956.747978125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45956.747978125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45956.747978125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45956.747978125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45956.747978125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45956.747978125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45956.747978125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45956.747978125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45956.747978125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45956.747978125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45956.747978125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45956.747978125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45956.747978125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45956.747978125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45956.747978125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45956.747978125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45956.747978125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45956.747978125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45956.747978125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45956.747978125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45956.747978125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45956.747978125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45956.747978125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45956.747978125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45956.747978125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45956.747978125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45956.747978125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45956.747978125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45956.747978125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45956.747978125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45956.747978125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45956.747978125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45956.747978125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45956.747978125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45956.747978125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45956.747978125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45956.747978125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45956.747978125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45956.747978125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45956.747978125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45956.747978125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45956.747978125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45956.747978125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45956.747978125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45956.747978125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45956.747978125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45956.747978125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45956.747978125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45956.747978125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45956.747978125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45956.747978125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45956.747978125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45956.747978125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45956.747978125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45956.747978125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45956.747978125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45956.747978125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45956.747978125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45956.747978125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45956.747978125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45956.747978125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45956.747978125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45956.747978125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45956.747978125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45956.747978125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45956.747978125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45956.747978125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45956.747978125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45956.747978125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45956.747978125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45956.747978125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45956.747978125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45956.747978125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45956.747978125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45956.747978125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45956.747978125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45956.747978125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45956.747978125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45956.747978125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45956.747978125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45956.747978125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45956.747978125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45956.747978125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45956.747978125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45956.747978125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45956.747978125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45956.747978125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45956.747978125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45956.747978125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45956.747978125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45956.747978125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45956.747978125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45956.747978125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45956.747978125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45956.747978125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45956.747978125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45956.747978125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45956.747978125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45956.747978125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45956.747978125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45956.747978125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45956.747978125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45956.747978125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45956.747978125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45956.747978125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45956.747978125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45956.747978125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45956.747978125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45956.747978125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45956.747978125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45956.747978125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45956.747978125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45956.747978125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45956.747978125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45956.747978125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45956.747978125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45956.747978125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45956.747978125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45956.747978125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45956.747978125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45956.747978125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45956.747978125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45956.747978125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45956.747978125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45956.747978125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45956.747978125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45956.747978125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45956.747978125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45956.747978125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45956.747978125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45956.747978125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45956.747978125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45956.747978125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45956.747978125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45956.747978125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45956.747978125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45956.747978125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45956.747978125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45956.747978125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45956.747978125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45956.747978125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45956.747978125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45956.747978125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45956.747978125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45956.747978125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45956.747978125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45956.747978125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45956.747978125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45956.747978125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45956.747978125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45956.747978125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45956.747978125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45956.747978125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45956.747978125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45956.747978125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45956.747978125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45956.747978125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45956.747978125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45956.747978125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45956.747978125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45956.747978125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45956.747978125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45956.747978125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45956.747978125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45956.747978125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45956.747978125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45956.747978125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45956.747978125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45956.747978125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45956.747978125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45956.747978125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45956.747978125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45956.747978125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45956.747978125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45956.747978125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45956.747978125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45956.747978125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45956.747978125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45956.747978125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45956.747978125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45956.747978125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45956.747978125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45956.747978125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45956.747978125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45956.747978125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45956.747978125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45956.747978125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45956.747978125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45956.747978125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45956.747978125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45956.747978125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45956.747978125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45956.747978125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45956.747978125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45956.747978125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45956.747978125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45956.747978125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45956.747978125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45956.747978125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45956.747978125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45956.747978125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45956.747978125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45956.747978125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45956.747978125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45956.747978125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45956.747978125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45956.747978125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45956.747978125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45956.747978125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45956.747978125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45956.747978125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45956.747978125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45956.747978125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45956.747978125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45956.747978125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45956.747978125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45956.747978125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45956.747978125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45956.747978125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45956.747978125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45956.747978125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45956.747978125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45956.747978125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45956.747978125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45956.747978125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45956.747978125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45956.747978125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45956.747978125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45956.747978125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45956.747978125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45956.747978125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45956.747978125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45956.747978125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45956.747978125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45956.747978125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45956.747978125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45956.747978125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45956.747978125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45956.747978125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45956.747978125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45956.747978125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45956.747978125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45956.747978125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45956.747978125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45956.747978125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45956.747978125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45956.747978125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45956.747978125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45956.747978125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45956.747978125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45956.747978125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45956.747978125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45956.747978125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45956.747978125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45956.747978125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45956.747978125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45956.747978125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45956.747978125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45956.747978125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45956.747978125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45956.747978125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45956.747978125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45956.747978125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45956.747978125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45956.747978125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45956.747978125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45956.747978125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45956.747978125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45956.747978125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45956.747978125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45956.747978125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45956.747978125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45956.747978125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45956.747978125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45956.747978125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45956.747978125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45956.747978125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45956.747978125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45956.747978125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45956.747978125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45956.747978125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45956.747978125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45956.747978125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253.26726053240418</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3.1132559027755633</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45956.747978125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45956.747978125</v>
      </c>
      <c r="H5" s="123"/>
      <c r="I5" s="119" t="str">
        <f>IFERROR(VLOOKUP(D5,DB!A:F,6,0),"")</f>
        <v/>
      </c>
      <c r="J5" s="119" t="str">
        <f>IFERROR(VLOOKUP(D5,DB!A:G,7,0),"")</f>
        <v/>
      </c>
      <c r="K5" s="125"/>
      <c r="L5" s="121" t="str">
        <f>IFERROR(VLOOKUP(D5,DB!A:I,9,0),"")</f>
        <v/>
      </c>
    </row>
    <row r="6" spans="1:16" ht="15" customHeight="1">
      <c r="A6" s="119"/>
      <c r="B6" s="119" t="str">
        <f>IFERROR(VLOOKUP(D6,DB!A:K,11,0),"")</f>
        <v>R4</v>
      </c>
      <c r="C6" s="120"/>
      <c r="D6" s="121" t="s">
        <v>25315</v>
      </c>
      <c r="E6" s="122"/>
      <c r="F6" s="123"/>
      <c r="G6" s="124">
        <f ca="1">IFERROR(NOW()-F6,"")</f>
        <v>45956.747978125</v>
      </c>
      <c r="H6" s="123"/>
      <c r="I6" s="119" t="str">
        <f>IFERROR(VLOOKUP(D6,DB!A:F,6,0),"")</f>
        <v>SCECO</v>
      </c>
      <c r="J6" s="119" t="str">
        <f>IFERROR(VLOOKUP(D6,DB!A:G,7,0),"")</f>
        <v>Vandalized</v>
      </c>
      <c r="K6" s="125"/>
      <c r="L6" s="121" t="str">
        <f>IFERROR(VLOOKUP(D6,DB!A:I,9,0),"")</f>
        <v>Latis</v>
      </c>
    </row>
    <row r="7" spans="1:16" ht="15" customHeight="1">
      <c r="A7" s="119"/>
      <c r="B7" s="119" t="str">
        <f>IFERROR(VLOOKUP(D7,DB!A:K,11,0),"")</f>
        <v/>
      </c>
      <c r="C7" s="120"/>
      <c r="D7" s="94"/>
      <c r="E7" s="122"/>
      <c r="F7" s="123"/>
      <c r="G7" s="124">
        <f ca="1">IFERROR(NOW()-F7,"")</f>
        <v>45956.747978125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45956.747978125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45956.747978125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45956.747978125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45956.747978125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45956.747978125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45956.747978125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45956.747978125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45956.747978125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45956.747978125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45956.747978125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45956.747978125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45956.747978125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45956.747978125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45956.747978125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45956.747978125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45956.747978125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45956.747978125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45956.747978125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45956.747978125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45956.747978125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45956.747978125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45956.747978125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45956.747978125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45956.747978125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45956.747978125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45956.747978125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45956.747978125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45956.747978125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45956.747978125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45956.747978125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45956.747978125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45956.747978125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45956.747978125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45956.747978125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45956.747978125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45956.747978125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45956.747978125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45956.747978125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45956.747978125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45956.747978125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45956.747978125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45956.747978125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45956.747978125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45956.747978125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45956.747978125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45956.747978125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45956.747978125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45956.747978125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45956.747978125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45956.747978125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45956.747978125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45956.747978125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45956.747978125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45956.747978125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45956.747978125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45956.747978125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45956.747978125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45956.747978125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45956.747978125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45956.747978125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45956.747978125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45956.747978125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45956.747978125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45956.747978125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45956.747978125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45956.747978125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45956.747978125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45956.747978125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45956.747978125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45956.747978125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45956.747978125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45956.747978125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45956.747978125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45956.747978125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45956.747978125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45956.747978125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45956.747978125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45956.747978125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45956.747978125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45956.747978125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45956.747978125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45956.747978125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45956.747978125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45956.747978125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45956.747978125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45956.747978125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45956.747978125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45956.747978125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45956.747978125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45956.747978125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45956.747978125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45956.747978125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45956.747978125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45956.747978125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45956.747978125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45956.747978125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45956.747978125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45956.747978125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45956.747978125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45956.747978125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45956.747978125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45956.747978125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45956.747978125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45956.747978125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45956.747978125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45956.747978125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45956.747978125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45956.747978125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45956.747978125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45956.747978125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45956.747978125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45956.747978125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45956.747978125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45956.747978125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45956.747978125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45956.747978125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45956.747978125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45956.747978125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45956.747978125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45956.747978125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45956.747978125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45956.747978125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45956.747978125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45956.747978125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45956.747978125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45956.747978125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45956.747978125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45956.747978125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45956.747978125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45956.747978125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45956.747978125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45956.747978125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45956.747978125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45956.747978125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45956.747978125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45956.747978125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45956.747978125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45956.747978125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45956.747978125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45956.747978125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45956.747978125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45956.747978125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45956.747978125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45956.747978125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45956.747978125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45956.747978125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45956.747978125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45956.747978125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45956.747978125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45956.747978125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45956.747978125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45956.747978125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45956.747978125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45956.747978125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45956.747978125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45956.747978125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45956.747978125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45956.747978125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45956.747978125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45956.747978125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45956.747978125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45956.747978125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45956.747978125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45956.747978125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45956.747978125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45956.747978125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45956.747978125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45956.747978125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45956.747978125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45956.747978125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45956.747978125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45956.747978125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45956.747978125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45956.747978125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45956.747978125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45956.747978125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45956.747978125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45956.747978125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45956.747978125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45956.747978125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45956.747978125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45956.747978125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45956.747978125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45956.747978125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45956.747978125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45956.747978125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45956.747978125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45956.747978125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45956.747978125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45956.747978125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45956.747978125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45956.747978125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45956.747978125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45956.747978125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45956.747978125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45956.747978125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45956.747978125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45956.747978125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45956.747978125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45956.747978125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45956.747978125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45956.747978125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45956.747978125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45956.747978125</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45956.747978125</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64.915917939812061</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30.559100810183736</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8.0868670138879679</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0.24201747685583541</v>
      </c>
      <c r="H5" s="153">
        <v>45956.07471064815</v>
      </c>
      <c r="I5" s="152" t="str">
        <f>IFERROR(VLOOKUP(D5,DB!A:F,6,0),"")</f>
        <v>SCECO</v>
      </c>
      <c r="J5" s="152" t="str">
        <f>IFERROR(VLOOKUP(D5,DB!A:G,7,0),"")</f>
        <v>No BB Design</v>
      </c>
      <c r="K5" s="152" t="s">
        <v>39099</v>
      </c>
      <c r="L5" s="152" t="str">
        <f>IFERROR(VLOOKUP(D5,DB!A:I,9,0),"")</f>
        <v>Latis</v>
      </c>
    </row>
    <row r="6" spans="1:13" ht="15">
      <c r="A6" s="152" t="s">
        <v>39100</v>
      </c>
      <c r="B6" s="152" t="str">
        <f>IFERROR(VLOOKUP(D6,DB!A:K,11,0),"")</f>
        <v>R5</v>
      </c>
      <c r="C6" s="152">
        <v>1</v>
      </c>
      <c r="D6" s="152" t="s">
        <v>31265</v>
      </c>
      <c r="E6" s="152" t="s">
        <v>39079</v>
      </c>
      <c r="F6" s="153">
        <v>45956.726053240738</v>
      </c>
      <c r="G6" s="154">
        <f ca="1">IFERROR(NOW()-F6,"")</f>
        <v>2.1924884262261912E-2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45956.747978125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45956.747978125</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45956.747978125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45956.747978125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45956.747978125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45956.747978125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45956.747978125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45956.747978125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45956.747978125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45956.747978125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45956.747978125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45956.747978125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45956.747978125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45956.747978125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45956.747978125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45956.747978125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45956.747978125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45956.747978125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45956.747978125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45956.747978125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45956.747978125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45956.747978125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45956.747978125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45956.747978125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45956.747978125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45956.747978125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45956.747978125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45956.747978125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45956.747978125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45956.747978125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45956.747978125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45956.747978125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45956.747978125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45956.747978125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45956.747978125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45956.747978125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45956.747978125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45956.747978125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45956.747978125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45956.747978125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45956.747978125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45956.747978125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45956.747978125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45956.747978125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45956.747978125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45956.747978125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45956.747978125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45956.747978125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45956.747978125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45956.747978125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45956.747978125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45956.747978125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45956.747978125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45956.747978125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45956.747978125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45956.747978125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45956.747978125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45956.747978125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45956.747978125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45956.747978125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45956.747978125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45956.747978125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45956.747978125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45956.747978125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45956.747978125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45956.747978125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45956.747978125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45956.747978125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45956.747978125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45956.747978125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45956.747978125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45956.747978125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45956.747978125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45956.747978125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45956.747978125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45956.747978125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45956.747978125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45956.747978125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45956.747978125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45956.747978125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45956.747978125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45956.747978125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45956.747978125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45956.747978125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45956.747978125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45956.747978125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45956.747978125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45956.747978125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45956.747978125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45956.747978125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45956.747978125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45956.747978125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45956.747978125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45956.747978125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45956.747978125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45956.747978125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45956.747978125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45956.747978125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45956.747978125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45956.747978125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45956.747978125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45956.747978125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45956.747978125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45956.747978125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45956.747978125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45956.747978125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45956.747978125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45956.747978125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45956.747978125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45956.747978125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45956.747978125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45956.747978125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45956.747978125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45956.747978125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45956.747978125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45956.747978125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45956.747978125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45956.747978125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45956.747978125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45956.747978125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45956.747978125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45956.747978125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45956.747978125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45956.747978125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45956.747978125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45956.747978125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45956.747978125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45956.747978125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45956.747978125</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45956.747978125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45956.747978125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45956.747978125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45956.747978125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45956.747978125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45956.747978125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45956.747978125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45956.747978125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45956.747978125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45956.747978125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45956.747978125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45956.747978125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45956.747978125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45956.747978125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45956.747978125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45956.747978125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45956.747978125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45956.747978125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45956.747978125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45956.747978125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45956.747978125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45956.747978125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45956.747978125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45956.747978125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45956.747978125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45956.747978125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45956.747978125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45956.747978125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45956.747978125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45956.747978125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45956.747978125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45956.747978125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45956.747978125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45956.747978125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45956.747978125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45956.747978125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45956.747978125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45956.747978125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45956.747978125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45956.747978125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45956.747978125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45956.747978125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45956.747978125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45956.747978125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45956.747978125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45956.747978125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45956.747978125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45956.747978125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45956.747978125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45956.747978125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45956.747978125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45956.747978125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45956.747978125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45956.747978125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45956.747978125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45956.747978125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45956.747978125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45956.747978125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45956.747978125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45956.747978125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45956.747978125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45956.747978125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45956.747978125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45956.747978125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45956.747978125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45956.747978125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45956.747978125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45956.747978125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45956.747978125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45956.747978125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45956.747978125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45956.747978125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45956.747978125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45956.747978125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45956.747978125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45956.747978125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45956.747978125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45956.747978125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45956.747978125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45956.747978125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45956.747978125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45956.747978125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45956.747978125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45956.747978125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45956.747978125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45956.747978125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45956.747978125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45956.747978125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45956.747978125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45956.747978125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45956.747978125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45956.747978125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45956.747978125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45956.747978125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45956.747978125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45956.747978125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45956.747978125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45956.747978125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45956.747978125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45956.747978125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45956.747978125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45956.747978125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45956.747978125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45956.747978125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45956.747978125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45956.747978125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45956.747978125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45956.747978125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45956.747978125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45956.747978125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45956.747978125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45956.747978125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45956.747978125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45956.747978125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45956.747978125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45956.747978125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45956.747978125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45956.747978125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45956.747978125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45956.747978125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45956.747978125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45956.747978125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45956.747978125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45956.747978125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45956.747978125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45956.747978125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45956.747978125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45956.747978125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45956.747978125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45956.747978125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45956.747978125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45956.747978125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45956.747978125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45956.747978125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45956.747978125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45956.747978125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45956.747978125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45956.747978125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45956.747978125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45956.747978125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45956.747978125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45956.747978125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45956.747978125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45956.747978125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45956.747978125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45956.747978125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45956.747978125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45956.747978125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45956.747978125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45956.747978125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45956.747978125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45956.747978125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45956.747978125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45956.747978125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45956.747978125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45956.747978125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45956.747978125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45956.747978125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45956.747978125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45956.747978125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45956.747978125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45956.747978125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45956.747978125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45956.747978125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45956.747978125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45956.747978125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45956.747978125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45956.747978125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45956.747978125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45956.747978125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45956.747978125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45956.747978125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45956.747978125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45956.747978125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45956.747978125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45956.747978125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45956.747978125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45956.747978125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45956.747978125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45956.747978125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45956.747978125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45956.747978125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45956.747978125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45956.747978125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45956.747978125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45956.747978125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45956.747978125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45956.747978125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45956.747978125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45956.747978125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45956.747978125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45956.747978125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45956.747978125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45956.747978125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45956.747978125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45956.747978125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45956.747978125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45956.747978125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45956.747978125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45956.747978125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45956.747978125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45956.747978125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45956.747978125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45956.747978125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45956.747978125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45956.747978125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45956.747978125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45956.747978125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45956.747978125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45956.747978125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45956.747978125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45956.747978125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45956.747978125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45956.747978125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45956.747978125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45956.747978125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45956.747978125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45956.747978125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45956.747978125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45956.747978125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45956.747978125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45956.747978125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45956.747978125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45956.747978125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45956.747978125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45956.747978125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45956.747978125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45956.747978125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45956.747978125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45956.747978125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45956.747978125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45956.747978125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45956.747978125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45956.747978125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45956.747978125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45956.747978125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45956.747978125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45956.747978125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45956.747978125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45956.747978125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45956.747978125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45956.747978125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45956.747978125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45956.747978125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45956.747978125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45956.747978125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45956.747978125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45956.747978125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45956.747978125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45956.747978125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45956.747978125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45956.747978125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45956.747978125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45956.747978125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45956.747978125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45956.747978125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45956.747978125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45956.747978125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45956.747978125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45956.747978125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45956.747978125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45956.747978125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45956.747978125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45956.747978125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45956.747978125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45956.747978125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45956.747978125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45956.747978125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45956.747978125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45956.747978125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45956.747978125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45956.747978125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45956.747978125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45956.747978125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45956.747978125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45956.747978125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45956.747978125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45956.747978125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45956.747978125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45956.747978125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45956.747978125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45956.747978125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45956.747978125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45956.747978125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45956.747978125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45956.747978125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45956.747978125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45956.747978125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45956.747978125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45956.747978125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45956.747978125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45956.747978125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45956.747978125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45956.747978125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45956.747978125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45956.747978125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45956.747978125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45956.747978125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45956.747978125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45956.747978125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45956.747978125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45956.747978125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45956.747978125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45956.747978125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45956.747978125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45956.747978125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45956.747978125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45956.747978125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45956.747978125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45956.747978125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45956.747978125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45956.747978125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45956.747978125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45956.747978125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45956.747978125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45956.747978125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45956.747978125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45956.747978125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45956.747978125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45956.747978125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45956.747978125</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7"/>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0.64356840277469018</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1</v>
      </c>
      <c r="D3" s="103" t="s">
        <v>34971</v>
      </c>
      <c r="E3" s="106" t="s">
        <v>39105</v>
      </c>
      <c r="F3" s="107">
        <v>45956.62903935185</v>
      </c>
      <c r="G3" s="77">
        <f ca="1">IFERROR(NOW()-F3,"-")</f>
        <v>0.11893877315014834</v>
      </c>
      <c r="H3" s="107">
        <v>45956.619884259257</v>
      </c>
      <c r="I3" s="103" t="str">
        <f>IFERROR(VLOOKUP(D3,DB!A:F,6,0),"")</f>
        <v>Generator-SG</v>
      </c>
      <c r="J3" s="102" t="str">
        <f>IFERROR(VLOOKUP(D3,DB!A:G,7,0),"")</f>
        <v>Vandalized</v>
      </c>
      <c r="K3" s="108" t="s">
        <v>39106</v>
      </c>
      <c r="L3" s="109" t="str">
        <f>IFERROR(VLOOKUP(D3,DB!A:I,9,0),"")</f>
        <v>Latis</v>
      </c>
    </row>
    <row r="4" spans="1:16383" ht="31.5" customHeight="1">
      <c r="A4" s="104" t="s">
        <v>39104</v>
      </c>
      <c r="B4" s="103" t="str">
        <f>IFERROR(VLOOKUP(D4,DB!A:K,11,0),"")</f>
        <v>R6</v>
      </c>
      <c r="C4" s="105">
        <v>1</v>
      </c>
      <c r="D4" s="103" t="s">
        <v>34971</v>
      </c>
      <c r="E4" s="106" t="s">
        <v>39105</v>
      </c>
      <c r="F4" s="107">
        <v>45956.62903935185</v>
      </c>
      <c r="G4" s="77">
        <f ca="1">IFERROR(NOW()-F4,"-")</f>
        <v>0.11893877315014834</v>
      </c>
      <c r="H4" s="107">
        <v>45956.619884259257</v>
      </c>
      <c r="I4" s="103" t="str">
        <f>IFERROR(VLOOKUP(D4,DB!A:F,6,0),"")</f>
        <v>Generator-SG</v>
      </c>
      <c r="J4" s="102" t="str">
        <f>IFERROR(VLOOKUP(D4,DB!A:G,7,0),"")</f>
        <v>Vandalized</v>
      </c>
      <c r="K4" s="108" t="s">
        <v>39107</v>
      </c>
      <c r="L4" s="109" t="str">
        <f>IFERROR(VLOOKUP(D4,DB!A:I,9,0),"")</f>
        <v>Latis</v>
      </c>
    </row>
    <row r="5" spans="1:16383" ht="31.5" customHeight="1">
      <c r="A5" s="104" t="s">
        <v>39104</v>
      </c>
      <c r="B5" s="103" t="str">
        <f>IFERROR(VLOOKUP(D5,DB!A:K,11,0),"")</f>
        <v>R6</v>
      </c>
      <c r="C5" s="105">
        <v>1</v>
      </c>
      <c r="D5" s="103" t="s">
        <v>34971</v>
      </c>
      <c r="E5" s="106" t="s">
        <v>39105</v>
      </c>
      <c r="F5" s="107">
        <v>45956.62903935185</v>
      </c>
      <c r="G5" s="77">
        <f ca="1">IFERROR(NOW()-F5,"-")</f>
        <v>0.11893877315014834</v>
      </c>
      <c r="H5" s="107">
        <v>45956.619884259257</v>
      </c>
      <c r="I5" s="103" t="str">
        <f>IFERROR(VLOOKUP(D5,DB!A:F,6,0),"")</f>
        <v>Generator-SG</v>
      </c>
      <c r="J5" s="102" t="str">
        <f>IFERROR(VLOOKUP(D5,DB!A:G,7,0),"")</f>
        <v>Vandalized</v>
      </c>
      <c r="K5" s="108" t="s">
        <v>39108</v>
      </c>
      <c r="L5" s="109" t="str">
        <f>IFERROR(VLOOKUP(D5,DB!A:I,9,0),"")</f>
        <v>Latis</v>
      </c>
    </row>
    <row r="6" spans="1:16383" ht="31.5" customHeight="1">
      <c r="A6" s="104"/>
      <c r="B6" s="103" t="str">
        <f>IFERROR(VLOOKUP(D6,DB!A:K,11,0),"")</f>
        <v/>
      </c>
      <c r="C6" s="105"/>
      <c r="D6"/>
      <c r="E6" s="106"/>
      <c r="F6" s="107"/>
      <c r="G6" s="77">
        <f ca="1">IFERROR(NOW()-F6,"-")</f>
        <v>45956.747978125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45956.747978125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45956.747978125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45956.747978125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45956.747978125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45956.747978125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45956.747978125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45956.747978125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45956.747978125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45956.747978125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45956.747978125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45956.747978125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45956.747978125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45956.747978125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45956.747978125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45956.747978125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45956.747978125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45956.747978125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45956.747978125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45956.747978125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45956.747978125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45956.747978125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45956.747978125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45956.747978125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45956.747978125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45956.747978125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45956.747978125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45956.747978125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45956.747978125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45956.747978125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45956.747978125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45956.747978125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45956.747978125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45956.747978125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45956.747978125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45956.747978125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45956.747978125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45956.747978125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45956.747978125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45956.747978125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45956.747978125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45956.747978125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45956.747978125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45956.747978125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45956.747978125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45956.747978125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45956.747978125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45956.747978125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45956.747978125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45956.747978125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45956.747978125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45956.747978125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45956.747978125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45956.747978125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45956.747978125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45956.747978125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45956.747978125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45956.747978125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45956.747978125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45956.747978125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45956.747978125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45956.747978125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45956.747978125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45956.747978125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45956.747978125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45956.747978125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45956.747978125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45956.747978125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45956.747978125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45956.747978125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45956.747978125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45956.747978125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45956.747978125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45956.747978125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45956.747978125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45956.747978125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45956.747978125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45956.747978125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45956.747978125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45956.747978125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45956.747978125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45956.747978125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45956.747978125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45956.747978125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45956.747978125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45956.747978125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45956.747978125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45956.747978125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45956.747978125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45956.747978125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45956.747978125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45956.747978125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45956.747978125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45956.747978125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45956.747978125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45956.747978125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45956.747978125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45956.747978125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45956.747978125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45956.747978125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45956.747978125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45956.747978125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45956.747978125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45956.747978125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45956.747978125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45956.747978125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45956.747978125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45956.747978125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45956.747978125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45956.747978125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45956.747978125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45956.747978125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45956.747978125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45956.747978125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45956.747978125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45956.747978125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45956.747978125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45956.747978125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45956.747978125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45956.747978125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45956.747978125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45956.747978125</v>
      </c>
      <c r="H127" s="107"/>
      <c r="I127" s="103" t="str">
        <f>IFERROR(VLOOKUP(D127,DB!A:F,6,0),"")</f>
        <v/>
      </c>
      <c r="J127" s="102" t="str">
        <f>IFERROR(VLOOKUP(D127,DB!A:G,7,0),"")</f>
        <v/>
      </c>
      <c r="K127" s="108"/>
      <c r="L127" s="109" t="str">
        <f>IFERROR(VLOOKUP(D127,DB!A:I,9,0),"")</f>
        <v/>
      </c>
    </row>
  </sheetData>
  <dataValidations count="2">
    <dataValidation allowBlank="1" showInputMessage="1" showErrorMessage="1" sqref="E1" xr:uid="{380493DB-286A-4683-AF55-C78F04945A49}"/>
    <dataValidation type="list" allowBlank="1" showInputMessage="1" showErrorMessage="1" sqref="E2:E12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2025-10-26T14:58:34Z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